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19420" windowHeight="11020" tabRatio="500"/>
  </bookViews>
  <sheets>
    <sheet name="Приложение 1" sheetId="1" r:id="rId1"/>
  </sheets>
  <definedNames>
    <definedName name="Excel_BuiltIn_Print_Area" localSheetId="0">'Приложение 1'!$A$2:$Z$115</definedName>
    <definedName name="Excel_BuiltIn_Print_Titles" localSheetId="0">'Приложение 1'!$A$16:$IF$18</definedName>
    <definedName name="_xlnm.Print_Titles" localSheetId="0">'Приложение 1'!$16:$18</definedName>
    <definedName name="_xlnm.Print_Area" localSheetId="0">'Приложение 1'!$A$2:$Z$115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Y59" i="1"/>
  <c r="Y25"/>
  <c r="Y22"/>
  <c r="Y33"/>
  <c r="Y24"/>
  <c r="U93"/>
  <c r="V93"/>
  <c r="W93"/>
  <c r="X93"/>
  <c r="U38"/>
  <c r="V38"/>
  <c r="W38"/>
  <c r="X38"/>
  <c r="T38"/>
  <c r="X39"/>
  <c r="W39"/>
  <c r="U39"/>
  <c r="T39"/>
  <c r="V39"/>
  <c r="W92" l="1"/>
  <c r="T92"/>
  <c r="T111"/>
  <c r="Y111" s="1"/>
  <c r="T108"/>
  <c r="Y108" s="1"/>
  <c r="Y113"/>
  <c r="Y110"/>
  <c r="Y96"/>
  <c r="Y93" s="1"/>
  <c r="Y90"/>
  <c r="Y89"/>
  <c r="Y87"/>
  <c r="Y86"/>
  <c r="Y81"/>
  <c r="Y79"/>
  <c r="Y77"/>
  <c r="Y73"/>
  <c r="Y65"/>
  <c r="Y63"/>
  <c r="Y62"/>
  <c r="Y60"/>
  <c r="Y58"/>
  <c r="Y57"/>
  <c r="Y55"/>
  <c r="Y54"/>
  <c r="Y47"/>
  <c r="Y46"/>
  <c r="Y44"/>
  <c r="Y43"/>
  <c r="Y32"/>
  <c r="Y34"/>
  <c r="Y36"/>
  <c r="Y41"/>
  <c r="Y69"/>
  <c r="Y67"/>
  <c r="Y26"/>
  <c r="Y64"/>
  <c r="Y99"/>
  <c r="U83"/>
  <c r="U28"/>
  <c r="T93" l="1"/>
  <c r="Y97"/>
  <c r="Y101"/>
  <c r="Y52"/>
  <c r="V28"/>
  <c r="W28"/>
  <c r="X28"/>
  <c r="X29"/>
  <c r="T29"/>
  <c r="Y29" s="1"/>
  <c r="T28"/>
  <c r="V83"/>
  <c r="W83"/>
  <c r="X83"/>
  <c r="U84"/>
  <c r="V84"/>
  <c r="W84"/>
  <c r="X84"/>
  <c r="T84"/>
  <c r="T83"/>
  <c r="Y56"/>
  <c r="Y48"/>
  <c r="Y28" l="1"/>
  <c r="Y39"/>
  <c r="Y84"/>
  <c r="T27"/>
  <c r="Y83"/>
  <c r="Y100"/>
  <c r="Y98"/>
  <c r="Y95"/>
  <c r="U104"/>
  <c r="V104"/>
  <c r="W104"/>
  <c r="X104"/>
  <c r="U105"/>
  <c r="V105"/>
  <c r="W105"/>
  <c r="X105"/>
  <c r="T105"/>
  <c r="Y71"/>
  <c r="Y51"/>
  <c r="Y105" l="1"/>
  <c r="X103"/>
  <c r="V103"/>
  <c r="T104"/>
  <c r="W103"/>
  <c r="U103"/>
  <c r="Y107"/>
  <c r="T103" l="1"/>
  <c r="Y104"/>
  <c r="Y30"/>
  <c r="Y103" l="1"/>
  <c r="T20"/>
  <c r="U92" l="1"/>
  <c r="V92"/>
  <c r="V27" s="1"/>
  <c r="V20" s="1"/>
  <c r="W27"/>
  <c r="W20" s="1"/>
  <c r="X92"/>
  <c r="X27" s="1"/>
  <c r="X20" s="1"/>
  <c r="U27" l="1"/>
  <c r="U20" s="1"/>
  <c r="Y20" s="1"/>
  <c r="Y92"/>
  <c r="Y49"/>
  <c r="Y38" s="1"/>
  <c r="Y31"/>
  <c r="Y27" l="1"/>
</calcChain>
</file>

<file path=xl/sharedStrings.xml><?xml version="1.0" encoding="utf-8"?>
<sst xmlns="http://schemas.openxmlformats.org/spreadsheetml/2006/main" count="196" uniqueCount="109">
  <si>
    <t xml:space="preserve"> </t>
  </si>
  <si>
    <t>Характеристика муниципальной программы</t>
  </si>
  <si>
    <t>(наименование муниципальной программы)</t>
  </si>
  <si>
    <t>Принятые обозначения и сокращения:</t>
  </si>
  <si>
    <t xml:space="preserve">1.Программа - муниципальная программа </t>
  </si>
  <si>
    <t xml:space="preserve">Коды бюджетной классификации </t>
  </si>
  <si>
    <t>Цели программы, подпрограммы,задачиподпрограммы, мероприятия подпрограммы, административные мероприятияи их показатели</t>
  </si>
  <si>
    <t>Единицаизмерения</t>
  </si>
  <si>
    <t>Годы реализации программы</t>
  </si>
  <si>
    <t>Целевое (суммарное) значение показателя</t>
  </si>
  <si>
    <t xml:space="preserve">код администраторапрограммы 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</si>
  <si>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</si>
  <si>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</si>
  <si>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</si>
  <si>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</si>
  <si>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</si>
  <si>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значение</t>
  </si>
  <si>
    <t>год достижения</t>
  </si>
  <si>
    <t>тыс. руб.</t>
  </si>
  <si>
    <t>-</t>
  </si>
  <si>
    <t>ед.</t>
  </si>
  <si>
    <t>км.</t>
  </si>
  <si>
    <t>да-1/нет-0</t>
  </si>
  <si>
    <t>ед</t>
  </si>
  <si>
    <t>2026 год</t>
  </si>
  <si>
    <r>
      <rPr>
        <b/>
        <sz val="12"/>
        <rFont val="Times New Roman"/>
        <family val="1"/>
        <charset val="204"/>
      </rPr>
      <t xml:space="preserve">Подпрограмма 1 </t>
    </r>
    <r>
      <rPr>
        <sz val="12"/>
        <rFont val="Times New Roman"/>
        <family val="1"/>
        <charset val="204"/>
      </rPr>
      <t xml:space="preserve">«Улучшение состояния объектов жилищного фонда и коммунальной инфраструктуры Конаковского муниципального округа» </t>
    </r>
  </si>
  <si>
    <t>"Комплексное развитие систем коммунальной инфраструктуры Конаковского муниципального округа Тверской области" на 2024 — 2028 годы</t>
  </si>
  <si>
    <t>2. Подпрограмма - подпрограмма муниципальной программы</t>
  </si>
  <si>
    <r>
      <t xml:space="preserve">Цель 1. </t>
    </r>
    <r>
      <rPr>
        <sz val="12"/>
        <rFont val="Times New Roman"/>
        <family val="1"/>
        <charset val="204"/>
      </rPr>
      <t>«Создание системы коммунальной инфраструктуры Конаковского муниципального округа, отвечающий современным требованиям социально-экономического развития»</t>
    </r>
  </si>
  <si>
    <r>
      <t xml:space="preserve">Показатель 1. </t>
    </r>
    <r>
      <rPr>
        <sz val="12"/>
        <rFont val="Times New Roman"/>
        <family val="1"/>
        <charset val="204"/>
      </rPr>
      <t>«Количество проектов, реализованных в рамках данной муниципальной программы»</t>
    </r>
  </si>
  <si>
    <r>
      <t xml:space="preserve">Показатель 1. </t>
    </r>
    <r>
      <rPr>
        <sz val="12"/>
        <rFont val="Times New Roman"/>
        <family val="1"/>
        <charset val="204"/>
      </rPr>
      <t>«Обеспечение бесперебойного функционирования объектов инженерной инфраструктуры»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</si>
  <si>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</si>
  <si>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пустующих жилых помещений»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</si>
  <si>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ликвидированных опасных производственных объектов»</t>
    </r>
  </si>
  <si>
    <t>2027 год</t>
  </si>
  <si>
    <t>2028 год</t>
  </si>
  <si>
    <r>
      <t xml:space="preserve">Показатель 1 </t>
    </r>
    <r>
      <rPr>
        <sz val="12"/>
        <rFont val="Times New Roman"/>
        <family val="1"/>
        <charset val="204"/>
      </rPr>
      <t>«Количество приобретенных жилых помещений, предоставленных по договору социального найма»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</si>
  <si>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местного бюджета»</t>
    </r>
  </si>
  <si>
    <t>%</t>
  </si>
  <si>
    <t>от «____» ____________202__ г. №______</t>
  </si>
  <si>
    <t xml:space="preserve"> Приложение № 4
к Постановлению Администрации Конаковского 
</t>
  </si>
  <si>
    <t>муниципального округа Тверской области</t>
  </si>
  <si>
    <t>Обеспечивающая подпрограмма</t>
  </si>
  <si>
    <r>
      <t xml:space="preserve">Задача 1 </t>
    </r>
    <r>
      <rPr>
        <sz val="12"/>
        <rFont val="Times New Roman"/>
        <family val="1"/>
        <charset val="204"/>
      </rPr>
      <t xml:space="preserve">«Руководство и управление в сфере установленных функций» </t>
    </r>
  </si>
  <si>
    <r>
      <t xml:space="preserve">Мероприятие1.001 </t>
    </r>
    <r>
      <rPr>
        <sz val="12"/>
        <rFont val="Times New Roman"/>
        <family val="1"/>
        <charset val="204"/>
      </rPr>
      <t>«Обеспечение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</si>
  <si>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«Обеспечение бесперебойного функционирования»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</si>
  <si>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прочих структурных подразделений Администрации Конаковского муниципального округа»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</si>
  <si>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 инженерной инфраструктуры»</t>
    </r>
  </si>
  <si>
    <t>S</t>
  </si>
  <si>
    <r>
      <t>Показатель 3. «</t>
    </r>
    <r>
      <rPr>
        <sz val="12"/>
        <rFont val="Times New Roman"/>
        <family val="1"/>
        <charset val="204"/>
      </rPr>
      <t>Количество модернизированных объектов в населенных пунктах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</si>
  <si>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>Показатель 5. «</t>
    </r>
    <r>
      <rPr>
        <sz val="12"/>
        <rFont val="Times New Roman"/>
        <family val="1"/>
        <charset val="204"/>
      </rPr>
      <t>Количество жилых помещений, приобретенных для отдельных категорий граждан</t>
    </r>
    <r>
      <rPr>
        <b/>
        <sz val="12"/>
        <rFont val="Times New Roman"/>
        <family val="1"/>
        <charset val="204"/>
      </rPr>
      <t>»</t>
    </r>
  </si>
  <si>
    <r>
      <t>Показатель 4. «</t>
    </r>
    <r>
      <rPr>
        <sz val="12"/>
        <rFont val="Times New Roman"/>
        <family val="1"/>
        <charset val="204"/>
      </rPr>
      <t>Количество выданных субсидий муниципальным унитарным предприятиям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</si>
  <si>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t>Программа «Комплексное развитие систем коммунальной инфраструктуры Конаковского муниципального округа Тверской области»</t>
  </si>
  <si>
    <r>
      <t xml:space="preserve">Мероприятие 3.001 </t>
    </r>
    <r>
      <rPr>
        <sz val="12"/>
        <rFont val="Times New Roman"/>
        <family val="1"/>
        <charset val="204"/>
      </rPr>
      <t>«Оплата взносов за капитальный ремонт жилых помещений, находящихся в собственности Конаковского муниципального округа»</t>
    </r>
  </si>
  <si>
    <r>
      <t xml:space="preserve">Мероприятие 3.002 </t>
    </r>
    <r>
      <rPr>
        <sz val="12"/>
        <rFont val="Times New Roman"/>
        <family val="1"/>
        <charset val="204"/>
      </rPr>
      <t>«Ремонт и содержание жилых помещений, находящихся в собственности Конаковского муниципального округа»</t>
    </r>
  </si>
  <si>
    <r>
      <t xml:space="preserve">Мероприятие 4.001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 Конаковского муниципального округа»</t>
    </r>
  </si>
  <si>
    <r>
      <t xml:space="preserve">Мероприятие1.002 </t>
    </r>
    <r>
      <rPr>
        <sz val="12"/>
        <rFont val="Times New Roman"/>
        <family val="1"/>
        <charset val="204"/>
      </rPr>
      <t>«Обеспечение деятельности работников органов управления муниципального округа, не являющихся муниципальными служащими»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</si>
  <si>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работников работников органов управления муниципального округа, не являющихся муниципальными служащими»</t>
    </r>
  </si>
  <si>
    <r>
      <t xml:space="preserve">Мероприятие 1.003 </t>
    </r>
    <r>
      <rPr>
        <sz val="12"/>
        <rFont val="Times New Roman"/>
        <family val="1"/>
        <charset val="204"/>
      </rPr>
      <t>«Расходы на содержание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</si>
  <si>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«Финансовое обеспечение деятельности муниципальных казенных учреждений»</t>
    </r>
  </si>
  <si>
    <r>
      <t xml:space="preserve">Показатель 1 </t>
    </r>
    <r>
      <rPr>
        <sz val="12"/>
        <rFont val="Times New Roman"/>
        <family val="1"/>
        <charset val="204"/>
      </rPr>
      <t>«Содержание жилых помещений»</t>
    </r>
  </si>
  <si>
    <r>
      <t xml:space="preserve">Мероприятие 2.007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Конаковского муниципального округа»</t>
    </r>
  </si>
  <si>
    <r>
      <t>Мероприятие 1.001</t>
    </r>
    <r>
      <rPr>
        <sz val="12"/>
        <rFont val="Times New Roman"/>
        <family val="1"/>
        <charset val="204"/>
      </rPr>
      <t xml:space="preserve"> «Прочие мероприятия по объектам газоснабжения населенных пунктов Конаковского муниципального округа»</t>
    </r>
  </si>
  <si>
    <r>
      <t xml:space="preserve">Мероприятие 2.006 </t>
    </r>
    <r>
      <rPr>
        <sz val="12"/>
        <rFont val="Times New Roman"/>
        <family val="1"/>
        <charset val="204"/>
      </rPr>
      <t>«Выполнение работ по объектам теплоснабжения в населенных пунктах Конаковского муниципального округа»</t>
    </r>
  </si>
  <si>
    <r>
      <t xml:space="preserve">Мероприятие 2.002 </t>
    </r>
    <r>
      <rPr>
        <sz val="12"/>
        <rFont val="Times New Roman"/>
        <family val="1"/>
        <charset val="204"/>
      </rPr>
      <t>«Проведение капитального ремонта объектов водоснабжения и водоотведения Конаковского муниципального округа»</t>
    </r>
  </si>
  <si>
    <r>
      <t xml:space="preserve">Мероприятие 2.003 </t>
    </r>
    <r>
      <rPr>
        <sz val="12"/>
        <rFont val="Times New Roman"/>
        <family val="1"/>
        <charset val="204"/>
      </rPr>
      <t>«Выполнение работ по объектам водоснабжения и водоотведения в населенных пунктах Конаковского муниципального округа»</t>
    </r>
  </si>
  <si>
    <r>
      <t xml:space="preserve">Мероприятие 2.004 </t>
    </r>
    <r>
      <rPr>
        <sz val="12"/>
        <rFont val="Times New Roman"/>
        <family val="1"/>
        <charset val="204"/>
      </rPr>
      <t>«Ликвидация опасных производственных обьектов»</t>
    </r>
  </si>
  <si>
    <r>
      <t xml:space="preserve">Мероприятие 2.005 </t>
    </r>
    <r>
      <rPr>
        <sz val="12"/>
        <rFont val="Times New Roman"/>
        <family val="1"/>
        <charset val="204"/>
      </rPr>
      <t>«Содержание и ремонт объектов коммунального хозяйства»</t>
    </r>
  </si>
  <si>
    <r>
      <t xml:space="preserve">Мероприятие 2.001 </t>
    </r>
    <r>
      <rPr>
        <sz val="12"/>
        <rFont val="Times New Roman"/>
        <family val="1"/>
        <charset val="204"/>
      </rPr>
      <t xml:space="preserve">«Субсидия Муниципальному унитарному предприятию </t>
    </r>
    <r>
      <rPr>
        <b/>
        <sz val="12"/>
        <rFont val="Times New Roman"/>
        <family val="1"/>
        <charset val="204"/>
      </rPr>
      <t xml:space="preserve">«Водоканал» </t>
    </r>
    <r>
      <rPr>
        <sz val="12"/>
        <rFont val="Times New Roman"/>
        <family val="1"/>
        <charset val="204"/>
      </rPr>
      <t>в целях финансового обеспечения части затрат в связи с оказанием услуг по холодному водоснабжению и водоотведению»</t>
    </r>
  </si>
  <si>
    <r>
      <t xml:space="preserve">Мероприятие 2.011 </t>
    </r>
    <r>
      <rPr>
        <sz val="12"/>
        <rFont val="Times New Roman"/>
        <family val="1"/>
        <charset val="204"/>
      </rPr>
      <t>«Формирование резерва материальных ресурсов»</t>
    </r>
  </si>
  <si>
    <r>
      <t xml:space="preserve">Мероприятие 2.012 </t>
    </r>
    <r>
      <rPr>
        <sz val="12"/>
        <rFont val="Times New Roman"/>
        <family val="1"/>
        <charset val="204"/>
      </rPr>
      <t>«Субсидия Муниципальному унитарному предприятию «ЖЭК Редкино» в целях финансового обеспечения части затрат в связи с оказанием услуг по теплоснабжению»</t>
    </r>
  </si>
  <si>
    <r>
      <t xml:space="preserve">Мероприятие 4.003 </t>
    </r>
    <r>
      <rPr>
        <sz val="12"/>
        <rFont val="Times New Roman"/>
        <family val="1"/>
        <charset val="204"/>
      </rPr>
      <t>«Улучшение жилищных условий граждан, проживающих на сельских территориях»</t>
    </r>
  </si>
  <si>
    <t>Задача 4 «Обеспечение жильем отдельных категорий граждан»</t>
  </si>
  <si>
    <t>Администраторы и ответственные исполнители муниципальной программы: 1. Отдел коммунального хозяйства Управления ЖКХ</t>
  </si>
  <si>
    <r>
      <t xml:space="preserve">Мероприятие 2.015 </t>
    </r>
    <r>
      <rPr>
        <sz val="12"/>
        <rFont val="Times New Roman"/>
        <family val="1"/>
        <charset val="204"/>
      </rPr>
      <t>«Субсидия Муниципальному унитарному предприятию «Теплоэнерго» в целях финансового обеспечения части затрат в связи с оказанием услуг по теплоснабжению</t>
    </r>
  </si>
  <si>
    <r>
      <t xml:space="preserve">Показатель 1 </t>
    </r>
    <r>
      <rPr>
        <sz val="12"/>
        <rFont val="Times New Roman"/>
        <family val="1"/>
        <charset val="204"/>
      </rPr>
      <t>«Повышение надежности объектов коммунальной инфраструктуры»</t>
    </r>
  </si>
  <si>
    <r>
      <t>Мероприятие 2.013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«ЖКХ «Юрьево-Девичье» в целях реализации мер по  предупреждению банкротства</t>
    </r>
  </si>
  <si>
    <r>
      <t>Мероприятие 2.016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«Водоканал» в целях реализации мер по  предупрежению банкротства</t>
    </r>
  </si>
  <si>
    <r>
      <t xml:space="preserve">Мероприятие 4.002 </t>
    </r>
    <r>
      <rPr>
        <sz val="12"/>
        <rFont val="Times New Roman"/>
        <family val="1"/>
        <charset val="204"/>
      </rPr>
      <t>«Обеспечение жилыми помещениями малоимущих многодетных семей, нуждающихся в жилых помещениях»</t>
    </r>
  </si>
  <si>
    <r>
      <t>Показатель 1</t>
    </r>
    <r>
      <rPr>
        <sz val="12"/>
        <rFont val="Times New Roman"/>
        <family val="1"/>
        <charset val="204"/>
      </rPr>
      <t>"Количество преобретенной техники"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</si>
  <si>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семей, улучшевших жилищные условия"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</si>
  <si>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</si>
  <si>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 МУП "ЖЭК Редкино" с целью предоставления коммунальных услуг населению и прочим потребителям"</t>
    </r>
  </si>
  <si>
    <r>
      <t>Показатель 1 "</t>
    </r>
    <r>
      <rPr>
        <sz val="12"/>
        <rFont val="Times New Roman"/>
        <family val="1"/>
        <charset val="204"/>
      </rPr>
      <t>Обеспечение бесперебойного функционирования объектов теплоснабжения и горячего водоснабжения МУП "РТС"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</si>
  <si>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теплоснабжения, водоснабжения, водоотведения  МУП "ЖКХ "Юрьево-Девичье"с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</si>
  <si>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теплоснабжения, водоснабжения, водоотведения  МУП "Теплоэнерго"с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</si>
  <si>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"Водоканал" с целью предоставления коммунальных услуг населению и прочим потребителям"</t>
    </r>
  </si>
  <si>
    <r>
      <rPr>
        <b/>
        <sz val="12"/>
        <rFont val="Times New Roman"/>
        <family val="1"/>
        <charset val="204"/>
      </rPr>
      <t>Показатель 1</t>
    </r>
    <r>
      <rPr>
        <sz val="12"/>
        <rFont val="Times New Roman"/>
        <family val="1"/>
        <charset val="204"/>
      </rPr>
      <t xml:space="preserve"> "Обеспечение бесперебойного функционирования объектов водоснабжения и водоотведения МУП "Завидово" с целью предоставления коммунальных услуг населению и прочим потребителям"</t>
    </r>
  </si>
  <si>
    <r>
      <t xml:space="preserve">Показатель 1 </t>
    </r>
    <r>
      <rPr>
        <sz val="12"/>
        <rFont val="Times New Roman"/>
        <family val="1"/>
        <charset val="204"/>
      </rPr>
      <t>"Обеспечение бесперебойного функционирования объектов водоснабжения и водоотведения МУП "КХ Изоплит" с целью предоставления коммунальных услуг населению и прочим потребителям"</t>
    </r>
  </si>
  <si>
    <r>
      <t>Показатель 2. «</t>
    </r>
    <r>
      <rPr>
        <sz val="12"/>
        <rFont val="Times New Roman"/>
        <family val="1"/>
        <charset val="204"/>
      </rPr>
      <t>Количество вновь газифицированных населенных пунктов на территории Конаковского муниципального округа</t>
    </r>
    <r>
      <rPr>
        <b/>
        <sz val="12"/>
        <rFont val="Times New Roman"/>
        <family val="1"/>
        <charset val="204"/>
      </rPr>
      <t>»</t>
    </r>
  </si>
  <si>
    <r>
      <t xml:space="preserve">Мероприятие 2.009 </t>
    </r>
    <r>
      <rPr>
        <sz val="12"/>
        <rFont val="Times New Roman"/>
        <family val="1"/>
        <charset val="204"/>
      </rPr>
      <t>«Расходы на приобретение техники и оборудования»</t>
    </r>
  </si>
  <si>
    <t>Т</t>
  </si>
  <si>
    <r>
      <t xml:space="preserve">Задача 3 </t>
    </r>
    <r>
      <rPr>
        <sz val="16"/>
        <rFont val="Times New Roman"/>
        <family val="1"/>
        <charset val="204"/>
      </rPr>
      <t>«Обеспечение содержания и ремонта муниципального жилищного фонда»</t>
    </r>
  </si>
  <si>
    <r>
      <t xml:space="preserve">Задача 2 </t>
    </r>
    <r>
      <rPr>
        <sz val="16"/>
        <rFont val="Times New Roman"/>
        <family val="1"/>
        <charset val="204"/>
      </rPr>
      <t>«Повышение надежности инженерной инфраструктуры Конаковского муниципального округа»</t>
    </r>
  </si>
  <si>
    <r>
      <t xml:space="preserve">Задача 1 </t>
    </r>
    <r>
      <rPr>
        <sz val="16"/>
        <rFont val="Times New Roman"/>
        <family val="1"/>
        <charset val="204"/>
      </rPr>
      <t xml:space="preserve">«Повышение уровня газификации населенных пунктов Конаковского муниципального округа» </t>
    </r>
  </si>
  <si>
    <r>
      <t xml:space="preserve">Показатель 1 </t>
    </r>
    <r>
      <rPr>
        <sz val="12"/>
        <rFont val="Times New Roman"/>
        <family val="1"/>
        <charset val="204"/>
      </rPr>
      <t>«Доля софинансирования из средств областного бюджета»</t>
    </r>
  </si>
  <si>
    <r>
      <t xml:space="preserve">Показатель 1 </t>
    </r>
    <r>
      <rPr>
        <sz val="12"/>
        <rFont val="Times New Roman"/>
        <family val="1"/>
        <charset val="204"/>
      </rPr>
      <t>«Протяженность газопроводов»</t>
    </r>
  </si>
  <si>
    <r>
      <t xml:space="preserve">Показатель 1 </t>
    </r>
    <r>
      <rPr>
        <sz val="12"/>
        <rFont val="Times New Roman"/>
        <family val="1"/>
        <charset val="204"/>
      </rPr>
      <t>«Количество объектов, на которых выполнены работы»</t>
    </r>
  </si>
  <si>
    <r>
      <rPr>
        <b/>
        <sz val="12"/>
        <rFont val="Times New Roman"/>
        <family val="1"/>
        <charset val="204"/>
      </rPr>
      <t xml:space="preserve">Мероприятие 1.002 </t>
    </r>
    <r>
      <rPr>
        <sz val="12"/>
        <rFont val="Times New Roman"/>
        <family val="1"/>
        <charset val="204"/>
      </rPr>
      <t>«Развитие системы газоснабжения населенных пунктов Конаковского муниципального округа»</t>
    </r>
  </si>
  <si>
    <r>
      <rPr>
        <b/>
        <sz val="12"/>
        <rFont val="Times New Roman"/>
        <family val="1"/>
        <charset val="204"/>
      </rPr>
      <t xml:space="preserve">Мероприятие 1.003 </t>
    </r>
    <r>
      <rPr>
        <sz val="12"/>
        <rFont val="Times New Roman"/>
        <family val="1"/>
        <charset val="204"/>
      </rPr>
      <t>«Развитие системы газоснабжения населенных пунктов Тверской области»</t>
    </r>
  </si>
  <si>
    <r>
      <t xml:space="preserve">Мероприятие 2.014 </t>
    </r>
    <r>
      <rPr>
        <sz val="12"/>
        <rFont val="Times New Roman"/>
        <family val="1"/>
        <charset val="204"/>
      </rPr>
      <t>«Субсидия Муниципальному унитарному предприятию «ЖКХ «Юрьево-Девичье» в целях финансового обеспечения части затрат для осуществления основной деятельности»</t>
    </r>
  </si>
  <si>
    <r>
      <t xml:space="preserve">Мероприятие 2.010 </t>
    </r>
    <r>
      <rPr>
        <sz val="12"/>
        <rFont val="Times New Roman"/>
        <family val="1"/>
        <charset val="204"/>
      </rPr>
      <t>«Субсидия Муниципальному унитарному предприятию «Районные тепловые сети» в целях финансового обеспечения части затрат в связи с оказанием услуг по теплоснабжению и горячему водоснабжению населения»</t>
    </r>
  </si>
  <si>
    <r>
      <t>Мероприятие 2.017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 «Завидово» в целях финансового обеспечения части затрат в связи с оказанием услуг по теплоснабжению, водоснабжению и водопотреблению"</t>
    </r>
  </si>
  <si>
    <r>
      <t>Мероприятие 2.018</t>
    </r>
    <r>
      <rPr>
        <sz val="12"/>
        <rFont val="Times New Roman"/>
        <family val="1"/>
        <charset val="204"/>
      </rPr>
      <t xml:space="preserve"> «Субсидия Муниципальному унитарному предприятию  «КХ Изоплит» в целях погашения задолженности за энергоресурсы по основной деятельности"</t>
    </r>
  </si>
  <si>
    <r>
      <t xml:space="preserve">Мероприятие 2.008 </t>
    </r>
    <r>
      <rPr>
        <sz val="12"/>
        <rFont val="Times New Roman"/>
        <family val="1"/>
        <charset val="204"/>
      </rPr>
      <t>«Проведение капитального ремонта обьектов теплоэнергетических комплексов муниципальных образований Тверской области»</t>
    </r>
  </si>
  <si>
    <t>Главный администратор (администратор) муниципальной программы - 1.Администрация Конаковского муниципального округа Тверской области</t>
  </si>
  <si>
    <r>
      <rPr>
        <sz val="14"/>
        <color theme="0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>"</t>
    </r>
  </si>
  <si>
    <t xml:space="preserve">"Приложение к муниципальной  программе </t>
  </si>
  <si>
    <t xml:space="preserve">Приложение 4 к Постановлению      
  Администрации Конаковского муниципального округа    
  от «03» 03.2025 г. №301  
</t>
  </si>
</sst>
</file>

<file path=xl/styles.xml><?xml version="1.0" encoding="utf-8"?>
<styleSheet xmlns="http://schemas.openxmlformats.org/spreadsheetml/2006/main">
  <numFmts count="7">
    <numFmt numFmtId="164" formatCode="_-* #,##0.00\ _₽_-;\-* #,##0.00\ _₽_-;_-* \-??\ _₽_-;_-@_-"/>
    <numFmt numFmtId="165" formatCode="_-* #,##0.000\ _₽_-;\-* #,##0.000\ _₽_-;_-* \-??\ _₽_-;_-@_-"/>
    <numFmt numFmtId="166" formatCode="_-* #,##0\ _₽_-;\-* #,##0\ _₽_-;_-* \-??\ _₽_-;_-@_-"/>
    <numFmt numFmtId="167" formatCode="#,##0.000"/>
    <numFmt numFmtId="168" formatCode="#,##0.000_ ;\-#,##0.000\ "/>
    <numFmt numFmtId="169" formatCode="#,##0_ ;\-#,##0\ "/>
    <numFmt numFmtId="170" formatCode="0_ ;\-0\ "/>
  </numFmts>
  <fonts count="20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Border="0" applyAlignment="0" applyProtection="0"/>
  </cellStyleXfs>
  <cellXfs count="79">
    <xf numFmtId="0" fontId="0" fillId="0" borderId="0" xfId="0"/>
    <xf numFmtId="0" fontId="2" fillId="0" borderId="0" xfId="0" applyFont="1" applyFill="1"/>
    <xf numFmtId="0" fontId="6" fillId="0" borderId="1" xfId="0" applyFont="1" applyFill="1" applyBorder="1" applyAlignment="1">
      <alignment horizontal="left" vertical="top" wrapText="1"/>
    </xf>
    <xf numFmtId="166" fontId="12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6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8" fontId="12" fillId="0" borderId="1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" fontId="12" fillId="0" borderId="1" xfId="1" applyNumberFormat="1" applyFont="1" applyFill="1" applyBorder="1" applyAlignment="1" applyProtection="1">
      <alignment horizontal="center" vertical="center" wrapText="1"/>
    </xf>
    <xf numFmtId="169" fontId="12" fillId="0" borderId="1" xfId="1" applyNumberFormat="1" applyFont="1" applyFill="1" applyBorder="1" applyAlignment="1" applyProtection="1">
      <alignment horizontal="center" vertical="center" wrapText="1"/>
    </xf>
    <xf numFmtId="168" fontId="13" fillId="0" borderId="1" xfId="1" applyNumberFormat="1" applyFont="1" applyFill="1" applyBorder="1" applyAlignment="1" applyProtection="1">
      <alignment horizontal="center" vertical="center" wrapText="1"/>
    </xf>
    <xf numFmtId="4" fontId="12" fillId="0" borderId="1" xfId="1" applyNumberFormat="1" applyFont="1" applyFill="1" applyBorder="1" applyAlignment="1" applyProtection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horizontal="center" vertical="center"/>
    </xf>
    <xf numFmtId="3" fontId="12" fillId="0" borderId="1" xfId="1" applyNumberFormat="1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justify" vertical="center" wrapText="1"/>
    </xf>
    <xf numFmtId="170" fontId="12" fillId="0" borderId="1" xfId="1" applyNumberFormat="1" applyFont="1" applyFill="1" applyBorder="1" applyAlignment="1" applyProtection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7" fontId="12" fillId="0" borderId="1" xfId="1" applyNumberFormat="1" applyFont="1" applyFill="1" applyBorder="1" applyAlignment="1" applyProtection="1">
      <alignment horizontal="center" vertical="center"/>
    </xf>
    <xf numFmtId="3" fontId="12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167" fontId="13" fillId="0" borderId="1" xfId="1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/>
    <xf numFmtId="0" fontId="3" fillId="0" borderId="1" xfId="0" applyFont="1" applyFill="1" applyBorder="1" applyAlignment="1">
      <alignment vertical="top" wrapText="1"/>
    </xf>
    <xf numFmtId="167" fontId="12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2" fillId="0" borderId="0" xfId="0" applyNumberFormat="1" applyFont="1" applyFill="1"/>
    <xf numFmtId="168" fontId="2" fillId="0" borderId="0" xfId="0" applyNumberFormat="1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116"/>
  <sheetViews>
    <sheetView tabSelected="1" view="pageBreakPreview" zoomScale="60" zoomScaleNormal="98" workbookViewId="0">
      <selection activeCell="T12" sqref="T12"/>
    </sheetView>
  </sheetViews>
  <sheetFormatPr defaultColWidth="9.1796875" defaultRowHeight="15.5"/>
  <cols>
    <col min="1" max="1" width="3.453125" style="1" customWidth="1"/>
    <col min="2" max="2" width="2.54296875" style="1" customWidth="1"/>
    <col min="3" max="3" width="2.453125" style="1" customWidth="1"/>
    <col min="4" max="4" width="2.7265625" style="1" customWidth="1"/>
    <col min="5" max="17" width="3.1796875" style="1" customWidth="1"/>
    <col min="18" max="18" width="95.1796875" style="11" customWidth="1"/>
    <col min="19" max="19" width="10.54296875" style="1" customWidth="1"/>
    <col min="20" max="20" width="14.7265625" style="42" customWidth="1"/>
    <col min="21" max="21" width="16.26953125" style="42" customWidth="1"/>
    <col min="22" max="24" width="12.7265625" style="42" customWidth="1"/>
    <col min="25" max="25" width="16.26953125" style="42" customWidth="1"/>
    <col min="26" max="26" width="11.7265625" style="42" customWidth="1"/>
    <col min="27" max="27" width="10.54296875" style="1" bestFit="1" customWidth="1"/>
    <col min="28" max="257" width="9.1796875" style="1"/>
    <col min="258" max="16384" width="9.1796875" style="37"/>
  </cols>
  <sheetData>
    <row r="1" spans="1:26">
      <c r="A1" s="1" t="s">
        <v>0</v>
      </c>
    </row>
    <row r="2" spans="1:26" ht="38.25" hidden="1" customHeight="1">
      <c r="S2" s="71" t="s">
        <v>40</v>
      </c>
      <c r="T2" s="71"/>
      <c r="U2" s="71"/>
      <c r="V2" s="71"/>
      <c r="W2" s="71"/>
      <c r="X2" s="71"/>
      <c r="Y2" s="71"/>
      <c r="Z2" s="71"/>
    </row>
    <row r="3" spans="1:26" ht="18.75" hidden="1" customHeight="1">
      <c r="S3" s="12"/>
      <c r="T3" s="43"/>
      <c r="U3" s="43"/>
      <c r="V3" s="74" t="s">
        <v>41</v>
      </c>
      <c r="W3" s="74"/>
      <c r="X3" s="74"/>
      <c r="Y3" s="74"/>
      <c r="Z3" s="74"/>
    </row>
    <row r="4" spans="1:26" ht="19.5" hidden="1" customHeight="1">
      <c r="S4" s="12"/>
      <c r="T4" s="43"/>
      <c r="U4" s="43"/>
      <c r="V4" s="74" t="s">
        <v>39</v>
      </c>
      <c r="W4" s="74"/>
      <c r="X4" s="74"/>
      <c r="Y4" s="74"/>
      <c r="Z4" s="74"/>
    </row>
    <row r="5" spans="1:26" s="1" customFormat="1" ht="47.25" customHeight="1">
      <c r="A5" s="13"/>
      <c r="S5" s="12"/>
      <c r="T5" s="70" t="s">
        <v>108</v>
      </c>
      <c r="U5" s="70"/>
      <c r="V5" s="70"/>
      <c r="W5" s="70"/>
      <c r="X5" s="70"/>
      <c r="Y5" s="70"/>
      <c r="Z5" s="70"/>
    </row>
    <row r="6" spans="1:26" s="1" customFormat="1" ht="33" customHeight="1">
      <c r="A6" s="13"/>
      <c r="S6" s="12"/>
      <c r="T6" s="70" t="s">
        <v>107</v>
      </c>
      <c r="U6" s="70"/>
      <c r="V6" s="70"/>
      <c r="W6" s="70"/>
      <c r="X6" s="70"/>
      <c r="Y6" s="70"/>
      <c r="Z6" s="70"/>
    </row>
    <row r="7" spans="1:26" s="1" customFormat="1" ht="17.5">
      <c r="A7" s="72" t="s">
        <v>1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</row>
    <row r="8" spans="1:26" s="1" customFormat="1" ht="17.5">
      <c r="A8" s="72" t="s">
        <v>26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</row>
    <row r="9" spans="1:26" s="1" customFormat="1" ht="22.5" customHeight="1">
      <c r="A9" s="73" t="s">
        <v>2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</row>
    <row r="10" spans="1:26" s="1" customFormat="1" ht="27.5" customHeight="1">
      <c r="A10" s="75" t="s">
        <v>105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</row>
    <row r="11" spans="1:26" s="1" customFormat="1" ht="30" customHeight="1">
      <c r="A11" s="76" t="s">
        <v>73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</row>
    <row r="12" spans="1:26" s="1" customFormat="1" ht="14" customHeight="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20"/>
      <c r="U12" s="20"/>
      <c r="V12" s="20"/>
      <c r="W12" s="20"/>
      <c r="X12" s="20"/>
      <c r="Y12" s="20"/>
      <c r="Z12" s="20"/>
    </row>
    <row r="13" spans="1:26" s="1" customFormat="1" ht="17.5">
      <c r="I13" s="14" t="s">
        <v>3</v>
      </c>
      <c r="J13" s="14"/>
      <c r="K13" s="14"/>
      <c r="L13" s="14"/>
      <c r="M13" s="14"/>
      <c r="N13" s="14"/>
      <c r="O13" s="14"/>
      <c r="P13" s="14"/>
      <c r="Q13" s="14"/>
      <c r="R13" s="15"/>
      <c r="S13" s="14"/>
      <c r="T13" s="21"/>
      <c r="U13" s="21"/>
      <c r="V13" s="27"/>
      <c r="W13" s="21"/>
      <c r="X13" s="21"/>
      <c r="Y13" s="41"/>
      <c r="Z13" s="41"/>
    </row>
    <row r="14" spans="1:26" s="1" customFormat="1" ht="15.75" customHeight="1">
      <c r="I14" s="77" t="s">
        <v>4</v>
      </c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</row>
    <row r="15" spans="1:26" ht="15.75" customHeight="1">
      <c r="I15" s="77" t="s">
        <v>27</v>
      </c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</row>
    <row r="16" spans="1:26" s="1" customFormat="1" ht="15" customHeight="1">
      <c r="A16" s="68" t="s">
        <v>5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78" t="s">
        <v>6</v>
      </c>
      <c r="S16" s="69" t="s">
        <v>7</v>
      </c>
      <c r="T16" s="69" t="s">
        <v>8</v>
      </c>
      <c r="U16" s="69"/>
      <c r="V16" s="69"/>
      <c r="W16" s="69"/>
      <c r="X16" s="69"/>
      <c r="Y16" s="69" t="s">
        <v>9</v>
      </c>
      <c r="Z16" s="69"/>
    </row>
    <row r="17" spans="1:26" s="1" customFormat="1" ht="23.25" customHeight="1">
      <c r="A17" s="68" t="s">
        <v>10</v>
      </c>
      <c r="B17" s="68"/>
      <c r="C17" s="68"/>
      <c r="D17" s="68" t="s">
        <v>11</v>
      </c>
      <c r="E17" s="68"/>
      <c r="F17" s="68" t="s">
        <v>12</v>
      </c>
      <c r="G17" s="68"/>
      <c r="H17" s="68" t="s">
        <v>13</v>
      </c>
      <c r="I17" s="68"/>
      <c r="J17" s="68"/>
      <c r="K17" s="68"/>
      <c r="L17" s="68"/>
      <c r="M17" s="68"/>
      <c r="N17" s="68"/>
      <c r="O17" s="68"/>
      <c r="P17" s="68"/>
      <c r="Q17" s="68"/>
      <c r="R17" s="78"/>
      <c r="S17" s="69"/>
      <c r="T17" s="69"/>
      <c r="U17" s="69"/>
      <c r="V17" s="69"/>
      <c r="W17" s="69"/>
      <c r="X17" s="69"/>
      <c r="Y17" s="69"/>
      <c r="Z17" s="69"/>
    </row>
    <row r="18" spans="1:26" s="1" customFormat="1" ht="32.25" customHeight="1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78"/>
      <c r="S18" s="69"/>
      <c r="T18" s="40" t="s">
        <v>14</v>
      </c>
      <c r="U18" s="40" t="s">
        <v>15</v>
      </c>
      <c r="V18" s="40" t="s">
        <v>24</v>
      </c>
      <c r="W18" s="40" t="s">
        <v>34</v>
      </c>
      <c r="X18" s="40" t="s">
        <v>35</v>
      </c>
      <c r="Y18" s="40" t="s">
        <v>16</v>
      </c>
      <c r="Z18" s="40" t="s">
        <v>17</v>
      </c>
    </row>
    <row r="19" spans="1:26" s="1" customFormat="1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>
        <v>25</v>
      </c>
      <c r="S19" s="40">
        <v>26</v>
      </c>
      <c r="T19" s="40">
        <v>28</v>
      </c>
      <c r="U19" s="40">
        <v>29</v>
      </c>
      <c r="V19" s="40">
        <v>30</v>
      </c>
      <c r="W19" s="40">
        <v>31</v>
      </c>
      <c r="X19" s="40">
        <v>32</v>
      </c>
      <c r="Y19" s="40">
        <v>33</v>
      </c>
      <c r="Z19" s="40">
        <v>34</v>
      </c>
    </row>
    <row r="20" spans="1:26" s="1" customFormat="1" ht="30">
      <c r="A20" s="6">
        <v>6</v>
      </c>
      <c r="B20" s="6">
        <v>0</v>
      </c>
      <c r="C20" s="6">
        <v>1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4" t="s">
        <v>52</v>
      </c>
      <c r="S20" s="40" t="s">
        <v>18</v>
      </c>
      <c r="T20" s="24">
        <f>T27+T103</f>
        <v>425584.71600000001</v>
      </c>
      <c r="U20" s="24">
        <f>U27+U103</f>
        <v>173370.37199999997</v>
      </c>
      <c r="V20" s="24">
        <f>V27+V103</f>
        <v>33824.188999999998</v>
      </c>
      <c r="W20" s="24">
        <f>W27+W103</f>
        <v>29787.814000000002</v>
      </c>
      <c r="X20" s="24">
        <f>X27+X103</f>
        <v>29787.814000000002</v>
      </c>
      <c r="Y20" s="24">
        <f>T20+U20+V20+W20+X20</f>
        <v>692354.90500000003</v>
      </c>
      <c r="Z20" s="40">
        <v>2028</v>
      </c>
    </row>
    <row r="21" spans="1:26" s="1" customFormat="1" ht="31">
      <c r="A21" s="6">
        <v>6</v>
      </c>
      <c r="B21" s="6">
        <v>0</v>
      </c>
      <c r="C21" s="6">
        <v>1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16" t="s">
        <v>28</v>
      </c>
      <c r="S21" s="17" t="s">
        <v>19</v>
      </c>
      <c r="T21" s="23"/>
      <c r="U21" s="23"/>
      <c r="V21" s="23"/>
      <c r="W21" s="23"/>
      <c r="X21" s="23"/>
      <c r="Y21" s="23"/>
      <c r="Z21" s="40"/>
    </row>
    <row r="22" spans="1:26" s="1" customFormat="1" ht="3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6" t="s">
        <v>29</v>
      </c>
      <c r="S22" s="17" t="s">
        <v>20</v>
      </c>
      <c r="T22" s="23">
        <v>7</v>
      </c>
      <c r="U22" s="23">
        <v>1</v>
      </c>
      <c r="V22" s="23">
        <v>0</v>
      </c>
      <c r="W22" s="23">
        <v>0</v>
      </c>
      <c r="X22" s="23">
        <v>0</v>
      </c>
      <c r="Y22" s="23">
        <f>T22+U22+V22+W22+X22</f>
        <v>8</v>
      </c>
      <c r="Z22" s="40">
        <v>2025</v>
      </c>
    </row>
    <row r="23" spans="1:26" s="1" customFormat="1" ht="3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16" t="s">
        <v>89</v>
      </c>
      <c r="S23" s="17" t="s">
        <v>20</v>
      </c>
      <c r="T23" s="23">
        <v>1</v>
      </c>
      <c r="U23" s="23">
        <v>5</v>
      </c>
      <c r="V23" s="23">
        <v>0</v>
      </c>
      <c r="W23" s="23">
        <v>0</v>
      </c>
      <c r="X23" s="23">
        <v>0</v>
      </c>
      <c r="Y23" s="23">
        <v>6</v>
      </c>
      <c r="Z23" s="40">
        <v>2025</v>
      </c>
    </row>
    <row r="24" spans="1:26" s="1" customFormat="1" ht="3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16" t="s">
        <v>49</v>
      </c>
      <c r="S24" s="17" t="s">
        <v>20</v>
      </c>
      <c r="T24" s="23">
        <v>7</v>
      </c>
      <c r="U24" s="23">
        <v>0</v>
      </c>
      <c r="V24" s="23">
        <v>0</v>
      </c>
      <c r="W24" s="23">
        <v>0</v>
      </c>
      <c r="X24" s="23">
        <v>0</v>
      </c>
      <c r="Y24" s="23">
        <f>T24</f>
        <v>7</v>
      </c>
      <c r="Z24" s="40">
        <v>2025</v>
      </c>
    </row>
    <row r="25" spans="1:26" s="1" customFormat="1" ht="3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16" t="s">
        <v>51</v>
      </c>
      <c r="S25" s="17" t="s">
        <v>20</v>
      </c>
      <c r="T25" s="23">
        <v>8</v>
      </c>
      <c r="U25" s="23">
        <v>0</v>
      </c>
      <c r="V25" s="23">
        <v>0</v>
      </c>
      <c r="W25" s="23">
        <v>0</v>
      </c>
      <c r="X25" s="23">
        <v>1</v>
      </c>
      <c r="Y25" s="23">
        <f>T25+U25+V25+W25+X25</f>
        <v>9</v>
      </c>
      <c r="Z25" s="40">
        <v>2028</v>
      </c>
    </row>
    <row r="26" spans="1:26" s="1" customFormat="1" ht="3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16" t="s">
        <v>50</v>
      </c>
      <c r="S26" s="17" t="s">
        <v>20</v>
      </c>
      <c r="T26" s="23">
        <v>9</v>
      </c>
      <c r="U26" s="23">
        <v>5</v>
      </c>
      <c r="V26" s="23">
        <v>0</v>
      </c>
      <c r="W26" s="23">
        <v>0</v>
      </c>
      <c r="X26" s="23">
        <v>0</v>
      </c>
      <c r="Y26" s="23">
        <f>T26+U26+V26+W26+X26</f>
        <v>14</v>
      </c>
      <c r="Z26" s="40">
        <v>2025</v>
      </c>
    </row>
    <row r="27" spans="1:26" s="1" customFormat="1" ht="3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32" t="s">
        <v>25</v>
      </c>
      <c r="S27" s="40" t="s">
        <v>18</v>
      </c>
      <c r="T27" s="24">
        <f t="shared" ref="T27:Y27" si="0">T28+T29+T38+T39+T83+T84+T92+T93</f>
        <v>405755.42700000003</v>
      </c>
      <c r="U27" s="24">
        <f t="shared" si="0"/>
        <v>148647.93599999999</v>
      </c>
      <c r="V27" s="24">
        <f t="shared" si="0"/>
        <v>9101.7530000000006</v>
      </c>
      <c r="W27" s="24">
        <f t="shared" si="0"/>
        <v>5065.3780000000006</v>
      </c>
      <c r="X27" s="24">
        <f t="shared" si="0"/>
        <v>5065.3780000000006</v>
      </c>
      <c r="Y27" s="24">
        <f t="shared" si="0"/>
        <v>573635.87200000009</v>
      </c>
      <c r="Z27" s="40">
        <v>2027</v>
      </c>
    </row>
    <row r="28" spans="1:26" s="1" customFormat="1" ht="31" customHeight="1">
      <c r="A28" s="6">
        <v>6</v>
      </c>
      <c r="B28" s="6">
        <v>0</v>
      </c>
      <c r="C28" s="6">
        <v>1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4" t="s">
        <v>94</v>
      </c>
      <c r="S28" s="52" t="s">
        <v>18</v>
      </c>
      <c r="T28" s="24">
        <f>T34+T31+T36</f>
        <v>41593.31</v>
      </c>
      <c r="U28" s="24">
        <f>U34+U31+U36</f>
        <v>87729.222999999998</v>
      </c>
      <c r="V28" s="24">
        <f t="shared" ref="V28:X28" si="1">V34+V31+V36</f>
        <v>0</v>
      </c>
      <c r="W28" s="24">
        <f t="shared" si="1"/>
        <v>0</v>
      </c>
      <c r="X28" s="24">
        <f t="shared" si="1"/>
        <v>0</v>
      </c>
      <c r="Y28" s="36">
        <f>T28+U28+V28+W28+X28</f>
        <v>129322.533</v>
      </c>
      <c r="Z28" s="52">
        <v>2025</v>
      </c>
    </row>
    <row r="29" spans="1:26" s="1" customFormat="1" ht="21" customHeight="1">
      <c r="A29" s="6">
        <v>7</v>
      </c>
      <c r="B29" s="6">
        <v>4</v>
      </c>
      <c r="C29" s="6">
        <v>5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5"/>
      <c r="S29" s="53"/>
      <c r="T29" s="24">
        <f>T32</f>
        <v>0</v>
      </c>
      <c r="U29" s="24">
        <v>0</v>
      </c>
      <c r="V29" s="24">
        <v>0</v>
      </c>
      <c r="W29" s="24">
        <v>0</v>
      </c>
      <c r="X29" s="24">
        <f t="shared" ref="X29" si="2">X32</f>
        <v>0</v>
      </c>
      <c r="Y29" s="36">
        <f>T29+U29+V29+W29+X29</f>
        <v>0</v>
      </c>
      <c r="Z29" s="53"/>
    </row>
    <row r="30" spans="1:26" s="1" customForma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4" t="s">
        <v>96</v>
      </c>
      <c r="S30" s="40" t="s">
        <v>21</v>
      </c>
      <c r="T30" s="25">
        <v>4.2210000000000001</v>
      </c>
      <c r="U30" s="25">
        <v>11.605</v>
      </c>
      <c r="V30" s="25">
        <v>0</v>
      </c>
      <c r="W30" s="25">
        <v>0</v>
      </c>
      <c r="X30" s="25">
        <v>0</v>
      </c>
      <c r="Y30" s="25">
        <f>SUM(T30:X30)</f>
        <v>15.826000000000001</v>
      </c>
      <c r="Z30" s="40">
        <v>2025</v>
      </c>
    </row>
    <row r="31" spans="1:26" s="1" customFormat="1" ht="31" customHeight="1">
      <c r="A31" s="6">
        <v>6</v>
      </c>
      <c r="B31" s="6">
        <v>0</v>
      </c>
      <c r="C31" s="6">
        <v>1</v>
      </c>
      <c r="D31" s="56">
        <v>0</v>
      </c>
      <c r="E31" s="56">
        <v>5</v>
      </c>
      <c r="F31" s="56">
        <v>0</v>
      </c>
      <c r="G31" s="56">
        <v>2</v>
      </c>
      <c r="H31" s="56">
        <v>1</v>
      </c>
      <c r="I31" s="56">
        <v>0</v>
      </c>
      <c r="J31" s="56">
        <v>1</v>
      </c>
      <c r="K31" s="56">
        <v>0</v>
      </c>
      <c r="L31" s="56">
        <v>1</v>
      </c>
      <c r="M31" s="56">
        <v>2</v>
      </c>
      <c r="N31" s="56">
        <v>0</v>
      </c>
      <c r="O31" s="56">
        <v>0</v>
      </c>
      <c r="P31" s="56">
        <v>1</v>
      </c>
      <c r="Q31" s="56">
        <v>0</v>
      </c>
      <c r="R31" s="66" t="s">
        <v>62</v>
      </c>
      <c r="S31" s="52" t="s">
        <v>18</v>
      </c>
      <c r="T31" s="18">
        <v>2058.9760000000001</v>
      </c>
      <c r="U31" s="18">
        <v>0</v>
      </c>
      <c r="V31" s="18">
        <v>0</v>
      </c>
      <c r="W31" s="18">
        <v>0</v>
      </c>
      <c r="X31" s="18">
        <v>0</v>
      </c>
      <c r="Y31" s="18">
        <f>SUM(T31:V31)</f>
        <v>2058.9760000000001</v>
      </c>
      <c r="Z31" s="40">
        <v>2024</v>
      </c>
    </row>
    <row r="32" spans="1:26" s="1" customFormat="1" ht="15" customHeight="1">
      <c r="A32" s="6">
        <v>7</v>
      </c>
      <c r="B32" s="6">
        <v>4</v>
      </c>
      <c r="C32" s="6">
        <v>5</v>
      </c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67"/>
      <c r="S32" s="53"/>
      <c r="T32" s="18">
        <v>0</v>
      </c>
      <c r="U32" s="18">
        <v>1899.057</v>
      </c>
      <c r="V32" s="18">
        <v>1899.057</v>
      </c>
      <c r="W32" s="18">
        <v>1899.057</v>
      </c>
      <c r="X32" s="18">
        <v>0</v>
      </c>
      <c r="Y32" s="18">
        <f>T32+U32+V32+W32+X32</f>
        <v>5697.1710000000003</v>
      </c>
      <c r="Z32" s="40">
        <v>2027</v>
      </c>
    </row>
    <row r="33" spans="1:26" s="1" customForma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4" t="s">
        <v>97</v>
      </c>
      <c r="S33" s="40" t="s">
        <v>23</v>
      </c>
      <c r="T33" s="23">
        <v>3</v>
      </c>
      <c r="U33" s="23">
        <v>3</v>
      </c>
      <c r="V33" s="23">
        <v>3</v>
      </c>
      <c r="W33" s="23">
        <v>3</v>
      </c>
      <c r="X33" s="23">
        <v>0</v>
      </c>
      <c r="Y33" s="23">
        <f>T33+U33+V33+W33+X33</f>
        <v>12</v>
      </c>
      <c r="Z33" s="40">
        <v>2027</v>
      </c>
    </row>
    <row r="34" spans="1:26" s="1" customFormat="1" ht="31">
      <c r="A34" s="6">
        <v>6</v>
      </c>
      <c r="B34" s="6">
        <v>0</v>
      </c>
      <c r="C34" s="6">
        <v>1</v>
      </c>
      <c r="D34" s="6">
        <v>0</v>
      </c>
      <c r="E34" s="6">
        <v>5</v>
      </c>
      <c r="F34" s="6">
        <v>0</v>
      </c>
      <c r="G34" s="6">
        <v>2</v>
      </c>
      <c r="H34" s="6">
        <v>1</v>
      </c>
      <c r="I34" s="6">
        <v>0</v>
      </c>
      <c r="J34" s="6">
        <v>1</v>
      </c>
      <c r="K34" s="6">
        <v>0</v>
      </c>
      <c r="L34" s="6">
        <v>1</v>
      </c>
      <c r="M34" s="6" t="s">
        <v>48</v>
      </c>
      <c r="N34" s="6">
        <v>0</v>
      </c>
      <c r="O34" s="6">
        <v>1</v>
      </c>
      <c r="P34" s="6">
        <v>0</v>
      </c>
      <c r="Q34" s="6">
        <v>0</v>
      </c>
      <c r="R34" s="38" t="s">
        <v>98</v>
      </c>
      <c r="S34" s="40" t="s">
        <v>18</v>
      </c>
      <c r="T34" s="18">
        <v>3953.4340000000002</v>
      </c>
      <c r="U34" s="18">
        <v>8772.9230000000007</v>
      </c>
      <c r="V34" s="18">
        <v>0</v>
      </c>
      <c r="W34" s="18">
        <v>0</v>
      </c>
      <c r="X34" s="18">
        <v>0</v>
      </c>
      <c r="Y34" s="18">
        <f>T34+U34+V34+W34+X34</f>
        <v>12726.357</v>
      </c>
      <c r="Z34" s="40">
        <v>2025</v>
      </c>
    </row>
    <row r="35" spans="1:26" s="1" customForma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4" t="s">
        <v>37</v>
      </c>
      <c r="S35" s="40" t="s">
        <v>38</v>
      </c>
      <c r="T35" s="23">
        <v>10</v>
      </c>
      <c r="U35" s="23">
        <v>10</v>
      </c>
      <c r="V35" s="23">
        <v>0</v>
      </c>
      <c r="W35" s="23">
        <v>0</v>
      </c>
      <c r="X35" s="23">
        <v>0</v>
      </c>
      <c r="Y35" s="23">
        <v>10</v>
      </c>
      <c r="Z35" s="40">
        <v>2025</v>
      </c>
    </row>
    <row r="36" spans="1:26" s="1" customFormat="1" ht="27.65" customHeight="1">
      <c r="A36" s="6">
        <v>6</v>
      </c>
      <c r="B36" s="6">
        <v>0</v>
      </c>
      <c r="C36" s="6">
        <v>1</v>
      </c>
      <c r="D36" s="6">
        <v>0</v>
      </c>
      <c r="E36" s="6">
        <v>5</v>
      </c>
      <c r="F36" s="6">
        <v>0</v>
      </c>
      <c r="G36" s="6">
        <v>2</v>
      </c>
      <c r="H36" s="6">
        <v>1</v>
      </c>
      <c r="I36" s="6">
        <v>0</v>
      </c>
      <c r="J36" s="6">
        <v>1</v>
      </c>
      <c r="K36" s="6">
        <v>0</v>
      </c>
      <c r="L36" s="6">
        <v>1</v>
      </c>
      <c r="M36" s="6">
        <v>1</v>
      </c>
      <c r="N36" s="6">
        <v>0</v>
      </c>
      <c r="O36" s="6">
        <v>1</v>
      </c>
      <c r="P36" s="6">
        <v>0</v>
      </c>
      <c r="Q36" s="6">
        <v>0</v>
      </c>
      <c r="R36" s="38" t="s">
        <v>99</v>
      </c>
      <c r="S36" s="40" t="s">
        <v>18</v>
      </c>
      <c r="T36" s="18">
        <v>35580.9</v>
      </c>
      <c r="U36" s="18">
        <v>78956.3</v>
      </c>
      <c r="V36" s="18">
        <v>0</v>
      </c>
      <c r="W36" s="18">
        <v>0</v>
      </c>
      <c r="X36" s="18">
        <v>0</v>
      </c>
      <c r="Y36" s="18">
        <f>T36+U36+V36+W36+X36</f>
        <v>114537.20000000001</v>
      </c>
      <c r="Z36" s="40">
        <v>2025</v>
      </c>
    </row>
    <row r="37" spans="1:26" s="1" customForma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4" t="s">
        <v>95</v>
      </c>
      <c r="S37" s="40" t="s">
        <v>38</v>
      </c>
      <c r="T37" s="28">
        <v>90</v>
      </c>
      <c r="U37" s="28">
        <v>90</v>
      </c>
      <c r="V37" s="28">
        <v>0</v>
      </c>
      <c r="W37" s="28">
        <v>0</v>
      </c>
      <c r="X37" s="28">
        <v>0</v>
      </c>
      <c r="Y37" s="28">
        <v>90</v>
      </c>
      <c r="Z37" s="40">
        <v>2025</v>
      </c>
    </row>
    <row r="38" spans="1:26" s="1" customFormat="1" ht="31" customHeight="1">
      <c r="A38" s="6">
        <v>6</v>
      </c>
      <c r="B38" s="6">
        <v>0</v>
      </c>
      <c r="C38" s="6">
        <v>1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4" t="s">
        <v>93</v>
      </c>
      <c r="S38" s="52" t="s">
        <v>18</v>
      </c>
      <c r="T38" s="24">
        <f>T41+T43+T46+T49+T51+T54+T57+T60+T62+T65+T67+T69+T71+T73+T75+T77+T79+T81</f>
        <v>316070.98300000007</v>
      </c>
      <c r="U38" s="24">
        <f t="shared" ref="U38:Y38" si="3">U41+U43+U46+U49+U51+U54+U57+U60+U62+U65+U67+U69+U71+U73+U75+U77+U79+U81</f>
        <v>55853.334999999999</v>
      </c>
      <c r="V38" s="24">
        <f t="shared" si="3"/>
        <v>4036.375</v>
      </c>
      <c r="W38" s="24">
        <f t="shared" si="3"/>
        <v>0</v>
      </c>
      <c r="X38" s="24">
        <f t="shared" si="3"/>
        <v>0</v>
      </c>
      <c r="Y38" s="24">
        <f t="shared" si="3"/>
        <v>375960.69300000003</v>
      </c>
      <c r="Z38" s="52">
        <v>2027</v>
      </c>
    </row>
    <row r="39" spans="1:26" s="1" customFormat="1" ht="28.5" customHeight="1">
      <c r="A39" s="6">
        <v>7</v>
      </c>
      <c r="B39" s="6">
        <v>4</v>
      </c>
      <c r="C39" s="6">
        <v>5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5"/>
      <c r="S39" s="53"/>
      <c r="T39" s="24">
        <f>T44+T47+T52+T55+T58+T63</f>
        <v>0</v>
      </c>
      <c r="U39" s="24">
        <f>U44+U47+U52+U55+U58+U63</f>
        <v>0</v>
      </c>
      <c r="V39" s="24">
        <f>V44+V47+V52+V55+V58+V63</f>
        <v>0</v>
      </c>
      <c r="W39" s="24">
        <f>W44+W47+W52+W55+W58+W63</f>
        <v>0</v>
      </c>
      <c r="X39" s="24">
        <f>X44+X47+X52+X55+X58+X63</f>
        <v>0</v>
      </c>
      <c r="Y39" s="24">
        <f>T39+U39+V39+W39+X39</f>
        <v>0</v>
      </c>
      <c r="Z39" s="53"/>
    </row>
    <row r="40" spans="1:26" s="1" customFormat="1" ht="3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16" t="s">
        <v>30</v>
      </c>
      <c r="S40" s="40" t="s">
        <v>22</v>
      </c>
      <c r="T40" s="23">
        <v>1</v>
      </c>
      <c r="U40" s="23">
        <v>1</v>
      </c>
      <c r="V40" s="23">
        <v>1</v>
      </c>
      <c r="W40" s="23">
        <v>0</v>
      </c>
      <c r="X40" s="23">
        <v>0</v>
      </c>
      <c r="Y40" s="23">
        <v>1</v>
      </c>
      <c r="Z40" s="49">
        <v>2026</v>
      </c>
    </row>
    <row r="41" spans="1:26" s="1" customFormat="1" ht="46.5">
      <c r="A41" s="6">
        <v>6</v>
      </c>
      <c r="B41" s="6">
        <v>0</v>
      </c>
      <c r="C41" s="6">
        <v>1</v>
      </c>
      <c r="D41" s="6">
        <v>0</v>
      </c>
      <c r="E41" s="6">
        <v>5</v>
      </c>
      <c r="F41" s="6">
        <v>0</v>
      </c>
      <c r="G41" s="6">
        <v>2</v>
      </c>
      <c r="H41" s="6">
        <v>1</v>
      </c>
      <c r="I41" s="6">
        <v>0</v>
      </c>
      <c r="J41" s="6">
        <v>1</v>
      </c>
      <c r="K41" s="6">
        <v>0</v>
      </c>
      <c r="L41" s="6">
        <v>2</v>
      </c>
      <c r="M41" s="6">
        <v>2</v>
      </c>
      <c r="N41" s="6">
        <v>0</v>
      </c>
      <c r="O41" s="6">
        <v>0</v>
      </c>
      <c r="P41" s="6">
        <v>1</v>
      </c>
      <c r="Q41" s="6">
        <v>0</v>
      </c>
      <c r="R41" s="2" t="s">
        <v>68</v>
      </c>
      <c r="S41" s="40" t="s">
        <v>18</v>
      </c>
      <c r="T41" s="33">
        <v>30443.098999999998</v>
      </c>
      <c r="U41" s="39">
        <v>0</v>
      </c>
      <c r="V41" s="31">
        <v>0</v>
      </c>
      <c r="W41" s="31">
        <v>0</v>
      </c>
      <c r="X41" s="7">
        <v>0</v>
      </c>
      <c r="Y41" s="7">
        <f>T41+U41+V41+W41+X41</f>
        <v>30443.098999999998</v>
      </c>
      <c r="Z41" s="40">
        <v>2024</v>
      </c>
    </row>
    <row r="42" spans="1:26" s="1" customFormat="1" ht="46.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4" t="s">
        <v>81</v>
      </c>
      <c r="S42" s="40" t="s">
        <v>22</v>
      </c>
      <c r="T42" s="23">
        <v>1</v>
      </c>
      <c r="U42" s="22">
        <v>0</v>
      </c>
      <c r="V42" s="22">
        <v>0</v>
      </c>
      <c r="W42" s="22">
        <v>0</v>
      </c>
      <c r="X42" s="22">
        <v>0</v>
      </c>
      <c r="Y42" s="22">
        <v>1</v>
      </c>
      <c r="Z42" s="40">
        <v>2024</v>
      </c>
    </row>
    <row r="43" spans="1:26" s="1" customFormat="1" ht="31" customHeight="1">
      <c r="A43" s="5">
        <v>6</v>
      </c>
      <c r="B43" s="5">
        <v>0</v>
      </c>
      <c r="C43" s="5">
        <v>1</v>
      </c>
      <c r="D43" s="54">
        <v>0</v>
      </c>
      <c r="E43" s="54">
        <v>5</v>
      </c>
      <c r="F43" s="54">
        <v>0</v>
      </c>
      <c r="G43" s="54">
        <v>2</v>
      </c>
      <c r="H43" s="54">
        <v>1</v>
      </c>
      <c r="I43" s="54">
        <v>0</v>
      </c>
      <c r="J43" s="54">
        <v>1</v>
      </c>
      <c r="K43" s="54">
        <v>0</v>
      </c>
      <c r="L43" s="54">
        <v>2</v>
      </c>
      <c r="M43" s="54">
        <v>2</v>
      </c>
      <c r="N43" s="54">
        <v>0</v>
      </c>
      <c r="O43" s="54">
        <v>0</v>
      </c>
      <c r="P43" s="54">
        <v>2</v>
      </c>
      <c r="Q43" s="56">
        <v>0</v>
      </c>
      <c r="R43" s="66" t="s">
        <v>64</v>
      </c>
      <c r="S43" s="52" t="s">
        <v>18</v>
      </c>
      <c r="T43" s="7">
        <v>6561.3980000000001</v>
      </c>
      <c r="U43" s="7">
        <v>0</v>
      </c>
      <c r="V43" s="7">
        <v>0</v>
      </c>
      <c r="W43" s="7">
        <v>0</v>
      </c>
      <c r="X43" s="7">
        <v>0</v>
      </c>
      <c r="Y43" s="7">
        <f>T43+U43+V43+W43+X43</f>
        <v>6561.3980000000001</v>
      </c>
      <c r="Z43" s="49">
        <v>2024</v>
      </c>
    </row>
    <row r="44" spans="1:26" s="1" customFormat="1" ht="23.5" customHeight="1">
      <c r="A44" s="5">
        <v>7</v>
      </c>
      <c r="B44" s="5">
        <v>4</v>
      </c>
      <c r="C44" s="5">
        <v>5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7"/>
      <c r="R44" s="67"/>
      <c r="S44" s="53"/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f>T44+U44+V44+W44+X44</f>
        <v>0</v>
      </c>
      <c r="Z44" s="49">
        <v>2028</v>
      </c>
    </row>
    <row r="45" spans="1:26" s="1" customForma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4" t="s">
        <v>97</v>
      </c>
      <c r="S45" s="40" t="s">
        <v>23</v>
      </c>
      <c r="T45" s="23">
        <v>1</v>
      </c>
      <c r="U45" s="23">
        <v>0</v>
      </c>
      <c r="V45" s="23">
        <v>0</v>
      </c>
      <c r="W45" s="23">
        <v>0</v>
      </c>
      <c r="X45" s="23">
        <v>0</v>
      </c>
      <c r="Y45" s="23">
        <v>1</v>
      </c>
      <c r="Z45" s="40">
        <v>2024</v>
      </c>
    </row>
    <row r="46" spans="1:26" s="1" customFormat="1" ht="34.5" customHeight="1">
      <c r="A46" s="5">
        <v>6</v>
      </c>
      <c r="B46" s="5">
        <v>0</v>
      </c>
      <c r="C46" s="5">
        <v>1</v>
      </c>
      <c r="D46" s="54">
        <v>0</v>
      </c>
      <c r="E46" s="54">
        <v>5</v>
      </c>
      <c r="F46" s="54">
        <v>0</v>
      </c>
      <c r="G46" s="54">
        <v>2</v>
      </c>
      <c r="H46" s="54">
        <v>1</v>
      </c>
      <c r="I46" s="54">
        <v>0</v>
      </c>
      <c r="J46" s="54">
        <v>1</v>
      </c>
      <c r="K46" s="54">
        <v>0</v>
      </c>
      <c r="L46" s="54">
        <v>2</v>
      </c>
      <c r="M46" s="54">
        <v>2</v>
      </c>
      <c r="N46" s="54">
        <v>0</v>
      </c>
      <c r="O46" s="54">
        <v>0</v>
      </c>
      <c r="P46" s="54">
        <v>3</v>
      </c>
      <c r="Q46" s="56">
        <v>0</v>
      </c>
      <c r="R46" s="66" t="s">
        <v>65</v>
      </c>
      <c r="S46" s="52" t="s">
        <v>18</v>
      </c>
      <c r="T46" s="7">
        <v>31075.95</v>
      </c>
      <c r="U46" s="33">
        <v>42770.000999999997</v>
      </c>
      <c r="V46" s="7">
        <v>4036.375</v>
      </c>
      <c r="W46" s="7">
        <v>0</v>
      </c>
      <c r="X46" s="7">
        <v>0</v>
      </c>
      <c r="Y46" s="7">
        <f>T46+U46+V46+W46+X46</f>
        <v>77882.326000000001</v>
      </c>
      <c r="Z46" s="49">
        <v>2026</v>
      </c>
    </row>
    <row r="47" spans="1:26" s="1" customFormat="1" ht="34.5" customHeight="1">
      <c r="A47" s="5">
        <v>7</v>
      </c>
      <c r="B47" s="5">
        <v>4</v>
      </c>
      <c r="C47" s="5">
        <v>5</v>
      </c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7"/>
      <c r="R47" s="67"/>
      <c r="S47" s="53"/>
      <c r="T47" s="7">
        <v>0</v>
      </c>
      <c r="U47" s="33">
        <v>0</v>
      </c>
      <c r="V47" s="7">
        <v>0</v>
      </c>
      <c r="W47" s="7">
        <v>0</v>
      </c>
      <c r="X47" s="7">
        <v>0</v>
      </c>
      <c r="Y47" s="7">
        <f>T47+U47+V47+W47+X47</f>
        <v>0</v>
      </c>
      <c r="Z47" s="49">
        <v>2028</v>
      </c>
    </row>
    <row r="48" spans="1:26" s="1" customForma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4" t="s">
        <v>97</v>
      </c>
      <c r="S48" s="40" t="s">
        <v>23</v>
      </c>
      <c r="T48" s="23">
        <v>5</v>
      </c>
      <c r="U48" s="23">
        <v>4</v>
      </c>
      <c r="V48" s="23">
        <v>1</v>
      </c>
      <c r="W48" s="23">
        <v>0</v>
      </c>
      <c r="X48" s="23">
        <v>0</v>
      </c>
      <c r="Y48" s="7">
        <f>SUM(T48:V48)</f>
        <v>10</v>
      </c>
      <c r="Z48" s="40">
        <v>2026</v>
      </c>
    </row>
    <row r="49" spans="1:26" s="1" customFormat="1" ht="20.25" customHeight="1">
      <c r="A49" s="5">
        <v>6</v>
      </c>
      <c r="B49" s="5">
        <v>0</v>
      </c>
      <c r="C49" s="5">
        <v>1</v>
      </c>
      <c r="D49" s="5">
        <v>0</v>
      </c>
      <c r="E49" s="5">
        <v>5</v>
      </c>
      <c r="F49" s="5">
        <v>0</v>
      </c>
      <c r="G49" s="5">
        <v>2</v>
      </c>
      <c r="H49" s="5">
        <v>1</v>
      </c>
      <c r="I49" s="5">
        <v>0</v>
      </c>
      <c r="J49" s="5">
        <v>1</v>
      </c>
      <c r="K49" s="5">
        <v>0</v>
      </c>
      <c r="L49" s="5">
        <v>2</v>
      </c>
      <c r="M49" s="5">
        <v>2</v>
      </c>
      <c r="N49" s="5">
        <v>0</v>
      </c>
      <c r="O49" s="5">
        <v>0</v>
      </c>
      <c r="P49" s="5">
        <v>4</v>
      </c>
      <c r="Q49" s="6">
        <v>0</v>
      </c>
      <c r="R49" s="4" t="s">
        <v>66</v>
      </c>
      <c r="S49" s="40" t="s">
        <v>18</v>
      </c>
      <c r="T49" s="7">
        <v>560</v>
      </c>
      <c r="U49" s="7">
        <v>0</v>
      </c>
      <c r="V49" s="7">
        <v>0</v>
      </c>
      <c r="W49" s="7">
        <v>0</v>
      </c>
      <c r="X49" s="7">
        <v>0</v>
      </c>
      <c r="Y49" s="7">
        <f>SUM(T49:V49)</f>
        <v>560</v>
      </c>
      <c r="Z49" s="40">
        <v>2024</v>
      </c>
    </row>
    <row r="50" spans="1:26" s="1" customForma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6"/>
      <c r="R50" s="4" t="s">
        <v>33</v>
      </c>
      <c r="S50" s="40" t="s">
        <v>23</v>
      </c>
      <c r="T50" s="23">
        <v>1</v>
      </c>
      <c r="U50" s="23">
        <v>0</v>
      </c>
      <c r="V50" s="23">
        <v>0</v>
      </c>
      <c r="W50" s="23">
        <v>0</v>
      </c>
      <c r="X50" s="23">
        <v>0</v>
      </c>
      <c r="Y50" s="23">
        <v>1</v>
      </c>
      <c r="Z50" s="40">
        <v>2024</v>
      </c>
    </row>
    <row r="51" spans="1:26" s="1" customFormat="1" ht="20.5" customHeight="1">
      <c r="A51" s="5">
        <v>6</v>
      </c>
      <c r="B51" s="5">
        <v>0</v>
      </c>
      <c r="C51" s="5">
        <v>1</v>
      </c>
      <c r="D51" s="54">
        <v>0</v>
      </c>
      <c r="E51" s="54">
        <v>5</v>
      </c>
      <c r="F51" s="54">
        <v>0</v>
      </c>
      <c r="G51" s="54">
        <v>2</v>
      </c>
      <c r="H51" s="54">
        <v>1</v>
      </c>
      <c r="I51" s="54">
        <v>0</v>
      </c>
      <c r="J51" s="54">
        <v>1</v>
      </c>
      <c r="K51" s="54">
        <v>0</v>
      </c>
      <c r="L51" s="54">
        <v>2</v>
      </c>
      <c r="M51" s="54">
        <v>2</v>
      </c>
      <c r="N51" s="54">
        <v>0</v>
      </c>
      <c r="O51" s="54">
        <v>0</v>
      </c>
      <c r="P51" s="54">
        <v>5</v>
      </c>
      <c r="Q51" s="56">
        <v>0</v>
      </c>
      <c r="R51" s="66" t="s">
        <v>67</v>
      </c>
      <c r="S51" s="52" t="s">
        <v>18</v>
      </c>
      <c r="T51" s="7">
        <v>1355.9649999999999</v>
      </c>
      <c r="U51" s="7">
        <v>0</v>
      </c>
      <c r="V51" s="7">
        <v>0</v>
      </c>
      <c r="W51" s="7">
        <v>0</v>
      </c>
      <c r="X51" s="7">
        <v>0</v>
      </c>
      <c r="Y51" s="7">
        <f>SUM(T51:X51)</f>
        <v>1355.9649999999999</v>
      </c>
      <c r="Z51" s="52">
        <v>2024</v>
      </c>
    </row>
    <row r="52" spans="1:26" s="1" customFormat="1" ht="23.5" customHeight="1">
      <c r="A52" s="5">
        <v>7</v>
      </c>
      <c r="B52" s="5">
        <v>4</v>
      </c>
      <c r="C52" s="5">
        <v>5</v>
      </c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7"/>
      <c r="R52" s="67"/>
      <c r="S52" s="53"/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f>SUM(T52:X52)</f>
        <v>0</v>
      </c>
      <c r="Z52" s="53"/>
    </row>
    <row r="53" spans="1:26" s="1" customForma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6"/>
      <c r="R53" s="4" t="s">
        <v>47</v>
      </c>
      <c r="S53" s="40" t="s">
        <v>23</v>
      </c>
      <c r="T53" s="22">
        <v>2</v>
      </c>
      <c r="U53" s="22">
        <v>1</v>
      </c>
      <c r="V53" s="22">
        <v>0</v>
      </c>
      <c r="W53" s="22">
        <v>0</v>
      </c>
      <c r="X53" s="22">
        <v>0</v>
      </c>
      <c r="Y53" s="22">
        <v>3</v>
      </c>
      <c r="Z53" s="40">
        <v>2025</v>
      </c>
    </row>
    <row r="54" spans="1:26" s="1" customFormat="1" ht="31" customHeight="1">
      <c r="A54" s="5">
        <v>6</v>
      </c>
      <c r="B54" s="5">
        <v>0</v>
      </c>
      <c r="C54" s="5">
        <v>1</v>
      </c>
      <c r="D54" s="54">
        <v>0</v>
      </c>
      <c r="E54" s="54">
        <v>5</v>
      </c>
      <c r="F54" s="54">
        <v>0</v>
      </c>
      <c r="G54" s="54">
        <v>2</v>
      </c>
      <c r="H54" s="54">
        <v>1</v>
      </c>
      <c r="I54" s="54">
        <v>0</v>
      </c>
      <c r="J54" s="54">
        <v>1</v>
      </c>
      <c r="K54" s="54">
        <v>0</v>
      </c>
      <c r="L54" s="54">
        <v>2</v>
      </c>
      <c r="M54" s="54">
        <v>2</v>
      </c>
      <c r="N54" s="54">
        <v>0</v>
      </c>
      <c r="O54" s="54">
        <v>0</v>
      </c>
      <c r="P54" s="54">
        <v>6</v>
      </c>
      <c r="Q54" s="56">
        <v>0</v>
      </c>
      <c r="R54" s="66" t="s">
        <v>63</v>
      </c>
      <c r="S54" s="52" t="s">
        <v>18</v>
      </c>
      <c r="T54" s="7">
        <v>8660.9869999999992</v>
      </c>
      <c r="U54" s="7">
        <v>4533.3339999999998</v>
      </c>
      <c r="V54" s="7">
        <v>0</v>
      </c>
      <c r="W54" s="7">
        <v>0</v>
      </c>
      <c r="X54" s="7">
        <v>0</v>
      </c>
      <c r="Y54" s="7">
        <f>T54+U54+V54+W54+X54</f>
        <v>13194.321</v>
      </c>
      <c r="Z54" s="49">
        <v>2025</v>
      </c>
    </row>
    <row r="55" spans="1:26" s="1" customFormat="1" ht="24" customHeight="1">
      <c r="A55" s="5">
        <v>7</v>
      </c>
      <c r="B55" s="5">
        <v>4</v>
      </c>
      <c r="C55" s="5">
        <v>5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7"/>
      <c r="R55" s="67"/>
      <c r="S55" s="53"/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f>T55+U55+V55+W55+X55</f>
        <v>0</v>
      </c>
      <c r="Z55" s="49">
        <v>2028</v>
      </c>
    </row>
    <row r="56" spans="1:26" s="1" customFormat="1" ht="27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4" t="s">
        <v>97</v>
      </c>
      <c r="S56" s="40" t="s">
        <v>23</v>
      </c>
      <c r="T56" s="23">
        <v>1</v>
      </c>
      <c r="U56" s="23">
        <v>1</v>
      </c>
      <c r="V56" s="23">
        <v>0</v>
      </c>
      <c r="W56" s="23">
        <v>0</v>
      </c>
      <c r="X56" s="23">
        <v>0</v>
      </c>
      <c r="Y56" s="34">
        <f>SUM(T56:V56)</f>
        <v>2</v>
      </c>
      <c r="Z56" s="40">
        <v>2025</v>
      </c>
    </row>
    <row r="57" spans="1:26" s="1" customFormat="1" ht="31" customHeight="1">
      <c r="A57" s="5">
        <v>6</v>
      </c>
      <c r="B57" s="5">
        <v>0</v>
      </c>
      <c r="C57" s="5">
        <v>1</v>
      </c>
      <c r="D57" s="54">
        <v>0</v>
      </c>
      <c r="E57" s="54">
        <v>5</v>
      </c>
      <c r="F57" s="54">
        <v>0</v>
      </c>
      <c r="G57" s="54">
        <v>2</v>
      </c>
      <c r="H57" s="54">
        <v>1</v>
      </c>
      <c r="I57" s="54">
        <v>0</v>
      </c>
      <c r="J57" s="54">
        <v>1</v>
      </c>
      <c r="K57" s="54">
        <v>0</v>
      </c>
      <c r="L57" s="54">
        <v>2</v>
      </c>
      <c r="M57" s="54" t="s">
        <v>48</v>
      </c>
      <c r="N57" s="54">
        <v>0</v>
      </c>
      <c r="O57" s="54">
        <v>7</v>
      </c>
      <c r="P57" s="54">
        <v>0</v>
      </c>
      <c r="Q57" s="56">
        <v>0</v>
      </c>
      <c r="R57" s="66" t="s">
        <v>61</v>
      </c>
      <c r="S57" s="52" t="s">
        <v>18</v>
      </c>
      <c r="T57" s="7">
        <v>13585.812</v>
      </c>
      <c r="U57" s="7">
        <v>0</v>
      </c>
      <c r="V57" s="7">
        <v>0</v>
      </c>
      <c r="W57" s="7">
        <v>0</v>
      </c>
      <c r="X57" s="7">
        <v>0</v>
      </c>
      <c r="Y57" s="7">
        <f>T57+U57+V57+W57+X57</f>
        <v>13585.812</v>
      </c>
      <c r="Z57" s="49">
        <v>2024</v>
      </c>
    </row>
    <row r="58" spans="1:26" s="1" customFormat="1" ht="20.5" customHeight="1">
      <c r="A58" s="5">
        <v>7</v>
      </c>
      <c r="B58" s="5">
        <v>4</v>
      </c>
      <c r="C58" s="5">
        <v>5</v>
      </c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7"/>
      <c r="R58" s="67"/>
      <c r="S58" s="53"/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f>T58+U58+V58+W58+X58</f>
        <v>0</v>
      </c>
      <c r="Z58" s="49">
        <v>2028</v>
      </c>
    </row>
    <row r="59" spans="1:26" s="1" customFormat="1" ht="21.6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4" t="s">
        <v>97</v>
      </c>
      <c r="S59" s="40" t="s">
        <v>23</v>
      </c>
      <c r="T59" s="23">
        <v>2</v>
      </c>
      <c r="U59" s="23">
        <v>0</v>
      </c>
      <c r="V59" s="23">
        <v>0</v>
      </c>
      <c r="W59" s="23">
        <v>0</v>
      </c>
      <c r="X59" s="23">
        <v>0</v>
      </c>
      <c r="Y59" s="23">
        <f>T59+U59+V59+W59+X59</f>
        <v>2</v>
      </c>
      <c r="Z59" s="40">
        <v>2025</v>
      </c>
    </row>
    <row r="60" spans="1:26" s="1" customFormat="1" ht="31">
      <c r="A60" s="5">
        <v>6</v>
      </c>
      <c r="B60" s="5">
        <v>0</v>
      </c>
      <c r="C60" s="5">
        <v>1</v>
      </c>
      <c r="D60" s="5">
        <v>0</v>
      </c>
      <c r="E60" s="5">
        <v>5</v>
      </c>
      <c r="F60" s="5">
        <v>0</v>
      </c>
      <c r="G60" s="5">
        <v>2</v>
      </c>
      <c r="H60" s="5">
        <v>1</v>
      </c>
      <c r="I60" s="5">
        <v>0</v>
      </c>
      <c r="J60" s="5">
        <v>1</v>
      </c>
      <c r="K60" s="5">
        <v>0</v>
      </c>
      <c r="L60" s="5">
        <v>2</v>
      </c>
      <c r="M60" s="5">
        <v>1</v>
      </c>
      <c r="N60" s="5">
        <v>0</v>
      </c>
      <c r="O60" s="5">
        <v>8</v>
      </c>
      <c r="P60" s="5">
        <v>0</v>
      </c>
      <c r="Q60" s="6">
        <v>0</v>
      </c>
      <c r="R60" s="4" t="s">
        <v>104</v>
      </c>
      <c r="S60" s="40" t="s">
        <v>18</v>
      </c>
      <c r="T60" s="18">
        <v>30114.68</v>
      </c>
      <c r="U60" s="18">
        <v>0</v>
      </c>
      <c r="V60" s="18">
        <v>0</v>
      </c>
      <c r="W60" s="18">
        <v>0</v>
      </c>
      <c r="X60" s="18">
        <v>0</v>
      </c>
      <c r="Y60" s="7">
        <f>T60+U60+V60+W60+X60</f>
        <v>30114.68</v>
      </c>
      <c r="Z60" s="40">
        <v>2024</v>
      </c>
    </row>
    <row r="61" spans="1:26" s="1" customForma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4" t="s">
        <v>97</v>
      </c>
      <c r="S61" s="40" t="s">
        <v>23</v>
      </c>
      <c r="T61" s="23">
        <v>1</v>
      </c>
      <c r="U61" s="23">
        <v>0</v>
      </c>
      <c r="V61" s="23">
        <v>0</v>
      </c>
      <c r="W61" s="23">
        <v>0</v>
      </c>
      <c r="X61" s="23">
        <v>0</v>
      </c>
      <c r="Y61" s="23">
        <v>1</v>
      </c>
      <c r="Z61" s="40">
        <v>2024</v>
      </c>
    </row>
    <row r="62" spans="1:26" s="1" customFormat="1" ht="20.5" customHeight="1">
      <c r="A62" s="5">
        <v>6</v>
      </c>
      <c r="B62" s="5">
        <v>0</v>
      </c>
      <c r="C62" s="5">
        <v>1</v>
      </c>
      <c r="D62" s="54">
        <v>0</v>
      </c>
      <c r="E62" s="54">
        <v>5</v>
      </c>
      <c r="F62" s="54">
        <v>0</v>
      </c>
      <c r="G62" s="54">
        <v>2</v>
      </c>
      <c r="H62" s="54">
        <v>1</v>
      </c>
      <c r="I62" s="54">
        <v>0</v>
      </c>
      <c r="J62" s="54">
        <v>1</v>
      </c>
      <c r="K62" s="54">
        <v>0</v>
      </c>
      <c r="L62" s="54">
        <v>2</v>
      </c>
      <c r="M62" s="54">
        <v>2</v>
      </c>
      <c r="N62" s="54">
        <v>0</v>
      </c>
      <c r="O62" s="54">
        <v>0</v>
      </c>
      <c r="P62" s="54">
        <v>9</v>
      </c>
      <c r="Q62" s="56">
        <v>0</v>
      </c>
      <c r="R62" s="66" t="s">
        <v>90</v>
      </c>
      <c r="S62" s="52" t="s">
        <v>18</v>
      </c>
      <c r="T62" s="18">
        <v>72104.388999999996</v>
      </c>
      <c r="U62" s="18">
        <v>0</v>
      </c>
      <c r="V62" s="18">
        <v>0</v>
      </c>
      <c r="W62" s="18">
        <v>0</v>
      </c>
      <c r="X62" s="18">
        <v>0</v>
      </c>
      <c r="Y62" s="7">
        <f>T62+U62+V62+W62+X62</f>
        <v>72104.388999999996</v>
      </c>
      <c r="Z62" s="49">
        <v>2024</v>
      </c>
    </row>
    <row r="63" spans="1:26" s="1" customFormat="1" ht="23.5" customHeight="1">
      <c r="A63" s="5">
        <v>7</v>
      </c>
      <c r="B63" s="5">
        <v>4</v>
      </c>
      <c r="C63" s="5">
        <v>5</v>
      </c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7"/>
      <c r="R63" s="67"/>
      <c r="S63" s="53"/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7">
        <f>T63+U63+V63+W63+X63</f>
        <v>0</v>
      </c>
      <c r="Z63" s="49">
        <v>2028</v>
      </c>
    </row>
    <row r="64" spans="1:26" s="1" customFormat="1" ht="23.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6"/>
      <c r="R64" s="4" t="s">
        <v>79</v>
      </c>
      <c r="S64" s="40" t="s">
        <v>23</v>
      </c>
      <c r="T64" s="23">
        <v>7</v>
      </c>
      <c r="U64" s="23">
        <v>0</v>
      </c>
      <c r="V64" s="23">
        <v>0</v>
      </c>
      <c r="W64" s="23">
        <v>0</v>
      </c>
      <c r="X64" s="23">
        <v>0</v>
      </c>
      <c r="Y64" s="34">
        <f>SUM(T64:V64)</f>
        <v>7</v>
      </c>
      <c r="Z64" s="40">
        <v>2024</v>
      </c>
    </row>
    <row r="65" spans="1:26" s="1" customFormat="1" ht="46.5">
      <c r="A65" s="5">
        <v>6</v>
      </c>
      <c r="B65" s="5">
        <v>0</v>
      </c>
      <c r="C65" s="5">
        <v>1</v>
      </c>
      <c r="D65" s="5">
        <v>0</v>
      </c>
      <c r="E65" s="5">
        <v>5</v>
      </c>
      <c r="F65" s="5">
        <v>0</v>
      </c>
      <c r="G65" s="5">
        <v>2</v>
      </c>
      <c r="H65" s="5">
        <v>1</v>
      </c>
      <c r="I65" s="5">
        <v>0</v>
      </c>
      <c r="J65" s="5">
        <v>1</v>
      </c>
      <c r="K65" s="5">
        <v>0</v>
      </c>
      <c r="L65" s="5">
        <v>2</v>
      </c>
      <c r="M65" s="5">
        <v>9</v>
      </c>
      <c r="N65" s="5" t="s">
        <v>91</v>
      </c>
      <c r="O65" s="5">
        <v>0</v>
      </c>
      <c r="P65" s="5">
        <v>9</v>
      </c>
      <c r="Q65" s="6">
        <v>9</v>
      </c>
      <c r="R65" s="4" t="s">
        <v>101</v>
      </c>
      <c r="S65" s="40" t="s">
        <v>18</v>
      </c>
      <c r="T65" s="7">
        <v>45357.26</v>
      </c>
      <c r="U65" s="31">
        <v>0</v>
      </c>
      <c r="V65" s="31">
        <v>0</v>
      </c>
      <c r="W65" s="31">
        <v>0</v>
      </c>
      <c r="X65" s="7">
        <v>0</v>
      </c>
      <c r="Y65" s="7">
        <f>T65+U65+V65+W65+X65</f>
        <v>45357.26</v>
      </c>
      <c r="Z65" s="40">
        <v>2024</v>
      </c>
    </row>
    <row r="66" spans="1:26" s="1" customFormat="1" ht="46.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6"/>
      <c r="R66" s="4" t="s">
        <v>83</v>
      </c>
      <c r="S66" s="40" t="s">
        <v>22</v>
      </c>
      <c r="T66" s="23">
        <v>1</v>
      </c>
      <c r="U66" s="23">
        <v>0</v>
      </c>
      <c r="V66" s="23">
        <v>0</v>
      </c>
      <c r="W66" s="23">
        <v>0</v>
      </c>
      <c r="X66" s="23">
        <v>0</v>
      </c>
      <c r="Y66" s="23">
        <v>1</v>
      </c>
      <c r="Z66" s="40">
        <v>2024</v>
      </c>
    </row>
    <row r="67" spans="1:26" s="1" customFormat="1" ht="25" customHeight="1">
      <c r="A67" s="5">
        <v>6</v>
      </c>
      <c r="B67" s="5">
        <v>0</v>
      </c>
      <c r="C67" s="5">
        <v>1</v>
      </c>
      <c r="D67" s="5">
        <v>0</v>
      </c>
      <c r="E67" s="5">
        <v>5</v>
      </c>
      <c r="F67" s="5">
        <v>0</v>
      </c>
      <c r="G67" s="5">
        <v>2</v>
      </c>
      <c r="H67" s="5">
        <v>1</v>
      </c>
      <c r="I67" s="5">
        <v>0</v>
      </c>
      <c r="J67" s="5">
        <v>1</v>
      </c>
      <c r="K67" s="5">
        <v>0</v>
      </c>
      <c r="L67" s="5">
        <v>2</v>
      </c>
      <c r="M67" s="5">
        <v>2</v>
      </c>
      <c r="N67" s="5">
        <v>0</v>
      </c>
      <c r="O67" s="6">
        <v>1</v>
      </c>
      <c r="P67" s="6">
        <v>1</v>
      </c>
      <c r="Q67" s="6">
        <v>0</v>
      </c>
      <c r="R67" s="4" t="s">
        <v>69</v>
      </c>
      <c r="S67" s="40" t="s">
        <v>18</v>
      </c>
      <c r="T67" s="7">
        <v>6543.1260000000002</v>
      </c>
      <c r="U67" s="7">
        <v>0</v>
      </c>
      <c r="V67" s="7">
        <v>0</v>
      </c>
      <c r="W67" s="7">
        <v>0</v>
      </c>
      <c r="X67" s="7">
        <v>0</v>
      </c>
      <c r="Y67" s="7">
        <f>T67+U67+V67+W67+X67</f>
        <v>6543.1260000000002</v>
      </c>
      <c r="Z67" s="40">
        <v>2024</v>
      </c>
    </row>
    <row r="68" spans="1:26" s="1" customFormat="1" ht="28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6"/>
      <c r="R68" s="4" t="s">
        <v>75</v>
      </c>
      <c r="S68" s="40" t="s">
        <v>22</v>
      </c>
      <c r="T68" s="22">
        <v>1</v>
      </c>
      <c r="U68" s="23">
        <v>0</v>
      </c>
      <c r="V68" s="23">
        <v>0</v>
      </c>
      <c r="W68" s="23">
        <v>0</v>
      </c>
      <c r="X68" s="23">
        <v>0</v>
      </c>
      <c r="Y68" s="22">
        <v>1</v>
      </c>
      <c r="Z68" s="40">
        <v>2028</v>
      </c>
    </row>
    <row r="69" spans="1:26" s="1" customFormat="1" ht="31">
      <c r="A69" s="5">
        <v>6</v>
      </c>
      <c r="B69" s="5">
        <v>0</v>
      </c>
      <c r="C69" s="5">
        <v>1</v>
      </c>
      <c r="D69" s="5">
        <v>0</v>
      </c>
      <c r="E69" s="5">
        <v>5</v>
      </c>
      <c r="F69" s="5">
        <v>0</v>
      </c>
      <c r="G69" s="5">
        <v>2</v>
      </c>
      <c r="H69" s="5">
        <v>1</v>
      </c>
      <c r="I69" s="5">
        <v>0</v>
      </c>
      <c r="J69" s="5">
        <v>1</v>
      </c>
      <c r="K69" s="5">
        <v>0</v>
      </c>
      <c r="L69" s="5">
        <v>2</v>
      </c>
      <c r="M69" s="5">
        <v>9</v>
      </c>
      <c r="N69" s="5" t="s">
        <v>91</v>
      </c>
      <c r="O69" s="5">
        <v>0</v>
      </c>
      <c r="P69" s="5">
        <v>9</v>
      </c>
      <c r="Q69" s="6">
        <v>8</v>
      </c>
      <c r="R69" s="4" t="s">
        <v>70</v>
      </c>
      <c r="S69" s="40" t="s">
        <v>18</v>
      </c>
      <c r="T69" s="7">
        <v>44490.86</v>
      </c>
      <c r="U69" s="31">
        <v>0</v>
      </c>
      <c r="V69" s="31">
        <v>0</v>
      </c>
      <c r="W69" s="31">
        <v>0</v>
      </c>
      <c r="X69" s="7">
        <v>0</v>
      </c>
      <c r="Y69" s="7">
        <f>T69+U69+V69+W69+X69</f>
        <v>44490.86</v>
      </c>
      <c r="Z69" s="40">
        <v>2024</v>
      </c>
    </row>
    <row r="70" spans="1:26" s="1" customFormat="1" ht="46.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6"/>
      <c r="R70" s="4" t="s">
        <v>82</v>
      </c>
      <c r="S70" s="40" t="s">
        <v>22</v>
      </c>
      <c r="T70" s="23">
        <v>1</v>
      </c>
      <c r="U70" s="23">
        <v>0</v>
      </c>
      <c r="V70" s="23">
        <v>0</v>
      </c>
      <c r="W70" s="23">
        <v>0</v>
      </c>
      <c r="X70" s="23">
        <v>0</v>
      </c>
      <c r="Y70" s="23">
        <v>1</v>
      </c>
      <c r="Z70" s="40">
        <v>2024</v>
      </c>
    </row>
    <row r="71" spans="1:26" s="1" customFormat="1" ht="31">
      <c r="A71" s="5">
        <v>6</v>
      </c>
      <c r="B71" s="5">
        <v>0</v>
      </c>
      <c r="C71" s="5">
        <v>1</v>
      </c>
      <c r="D71" s="5">
        <v>0</v>
      </c>
      <c r="E71" s="5">
        <v>5</v>
      </c>
      <c r="F71" s="5">
        <v>0</v>
      </c>
      <c r="G71" s="5">
        <v>2</v>
      </c>
      <c r="H71" s="5">
        <v>1</v>
      </c>
      <c r="I71" s="5">
        <v>0</v>
      </c>
      <c r="J71" s="5">
        <v>1</v>
      </c>
      <c r="K71" s="5">
        <v>0</v>
      </c>
      <c r="L71" s="5">
        <v>2</v>
      </c>
      <c r="M71" s="5">
        <v>2</v>
      </c>
      <c r="N71" s="5">
        <v>0</v>
      </c>
      <c r="O71" s="5">
        <v>1</v>
      </c>
      <c r="P71" s="5">
        <v>3</v>
      </c>
      <c r="Q71" s="6">
        <v>0</v>
      </c>
      <c r="R71" s="4" t="s">
        <v>76</v>
      </c>
      <c r="S71" s="40" t="s">
        <v>18</v>
      </c>
      <c r="T71" s="7">
        <v>468.71</v>
      </c>
      <c r="U71" s="7">
        <v>0</v>
      </c>
      <c r="V71" s="7">
        <v>0</v>
      </c>
      <c r="W71" s="7">
        <v>0</v>
      </c>
      <c r="X71" s="7">
        <v>0</v>
      </c>
      <c r="Y71" s="7">
        <f>SUM(T71:X71)</f>
        <v>468.71</v>
      </c>
      <c r="Z71" s="40">
        <v>2024</v>
      </c>
    </row>
    <row r="72" spans="1:26" s="1" customFormat="1" ht="46.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6"/>
      <c r="R72" s="29" t="s">
        <v>84</v>
      </c>
      <c r="S72" s="40" t="s">
        <v>38</v>
      </c>
      <c r="T72" s="23">
        <v>1</v>
      </c>
      <c r="U72" s="23">
        <v>0</v>
      </c>
      <c r="V72" s="23">
        <v>0</v>
      </c>
      <c r="W72" s="23">
        <v>0</v>
      </c>
      <c r="X72" s="23">
        <v>0</v>
      </c>
      <c r="Y72" s="23">
        <v>1</v>
      </c>
      <c r="Z72" s="40">
        <v>2024</v>
      </c>
    </row>
    <row r="73" spans="1:26" s="1" customFormat="1" ht="46.5">
      <c r="A73" s="5">
        <v>6</v>
      </c>
      <c r="B73" s="5">
        <v>0</v>
      </c>
      <c r="C73" s="5">
        <v>1</v>
      </c>
      <c r="D73" s="5">
        <v>0</v>
      </c>
      <c r="E73" s="5">
        <v>5</v>
      </c>
      <c r="F73" s="5">
        <v>0</v>
      </c>
      <c r="G73" s="5">
        <v>2</v>
      </c>
      <c r="H73" s="5">
        <v>1</v>
      </c>
      <c r="I73" s="5">
        <v>0</v>
      </c>
      <c r="J73" s="5">
        <v>1</v>
      </c>
      <c r="K73" s="5">
        <v>0</v>
      </c>
      <c r="L73" s="5">
        <v>2</v>
      </c>
      <c r="M73" s="5">
        <v>9</v>
      </c>
      <c r="N73" s="5" t="s">
        <v>91</v>
      </c>
      <c r="O73" s="5">
        <v>0</v>
      </c>
      <c r="P73" s="5">
        <v>9</v>
      </c>
      <c r="Q73" s="6">
        <v>7</v>
      </c>
      <c r="R73" s="4" t="s">
        <v>100</v>
      </c>
      <c r="S73" s="40" t="s">
        <v>18</v>
      </c>
      <c r="T73" s="7">
        <v>9100</v>
      </c>
      <c r="U73" s="31">
        <v>8550</v>
      </c>
      <c r="V73" s="31">
        <v>0</v>
      </c>
      <c r="W73" s="31">
        <v>0</v>
      </c>
      <c r="X73" s="7">
        <v>0</v>
      </c>
      <c r="Y73" s="7">
        <f>T73+U73+V73+W73+X73</f>
        <v>17650</v>
      </c>
      <c r="Z73" s="40">
        <v>2025</v>
      </c>
    </row>
    <row r="74" spans="1:26" s="1" customFormat="1" ht="46.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6"/>
      <c r="R74" s="29" t="s">
        <v>84</v>
      </c>
      <c r="S74" s="40" t="s">
        <v>22</v>
      </c>
      <c r="T74" s="23">
        <v>1</v>
      </c>
      <c r="U74" s="30">
        <v>1</v>
      </c>
      <c r="V74" s="23">
        <v>0</v>
      </c>
      <c r="W74" s="23">
        <v>0</v>
      </c>
      <c r="X74" s="23">
        <v>0</v>
      </c>
      <c r="Y74" s="23">
        <v>1</v>
      </c>
      <c r="Z74" s="40">
        <v>2025</v>
      </c>
    </row>
    <row r="75" spans="1:26" s="1" customFormat="1" ht="31">
      <c r="A75" s="5">
        <v>6</v>
      </c>
      <c r="B75" s="5">
        <v>0</v>
      </c>
      <c r="C75" s="5">
        <v>1</v>
      </c>
      <c r="D75" s="5">
        <v>0</v>
      </c>
      <c r="E75" s="5">
        <v>5</v>
      </c>
      <c r="F75" s="5">
        <v>0</v>
      </c>
      <c r="G75" s="5">
        <v>2</v>
      </c>
      <c r="H75" s="5">
        <v>1</v>
      </c>
      <c r="I75" s="5">
        <v>0</v>
      </c>
      <c r="J75" s="5">
        <v>1</v>
      </c>
      <c r="K75" s="5">
        <v>0</v>
      </c>
      <c r="L75" s="5">
        <v>2</v>
      </c>
      <c r="M75" s="5">
        <v>2</v>
      </c>
      <c r="N75" s="5">
        <v>0</v>
      </c>
      <c r="O75" s="5">
        <v>1</v>
      </c>
      <c r="P75" s="5">
        <v>5</v>
      </c>
      <c r="Q75" s="6">
        <v>0</v>
      </c>
      <c r="R75" s="4" t="s">
        <v>74</v>
      </c>
      <c r="S75" s="40" t="s">
        <v>18</v>
      </c>
      <c r="T75" s="7">
        <v>0</v>
      </c>
      <c r="U75" s="31">
        <v>0</v>
      </c>
      <c r="V75" s="31">
        <v>0</v>
      </c>
      <c r="W75" s="7">
        <v>0</v>
      </c>
      <c r="X75" s="7">
        <v>0</v>
      </c>
      <c r="Y75" s="7">
        <v>0</v>
      </c>
      <c r="Z75" s="40">
        <v>2028</v>
      </c>
    </row>
    <row r="76" spans="1:26" s="1" customFormat="1" ht="46.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6"/>
      <c r="R76" s="4" t="s">
        <v>85</v>
      </c>
      <c r="S76" s="49" t="s">
        <v>22</v>
      </c>
      <c r="T76" s="23">
        <v>0</v>
      </c>
      <c r="U76" s="23">
        <v>0</v>
      </c>
      <c r="V76" s="23">
        <v>0</v>
      </c>
      <c r="W76" s="23">
        <v>0</v>
      </c>
      <c r="X76" s="23">
        <v>1</v>
      </c>
      <c r="Y76" s="23">
        <v>1</v>
      </c>
      <c r="Z76" s="30">
        <v>2028</v>
      </c>
    </row>
    <row r="77" spans="1:26" s="1" customFormat="1" ht="31">
      <c r="A77" s="5">
        <v>6</v>
      </c>
      <c r="B77" s="5">
        <v>0</v>
      </c>
      <c r="C77" s="5">
        <v>1</v>
      </c>
      <c r="D77" s="5">
        <v>0</v>
      </c>
      <c r="E77" s="5">
        <v>5</v>
      </c>
      <c r="F77" s="5">
        <v>0</v>
      </c>
      <c r="G77" s="5">
        <v>2</v>
      </c>
      <c r="H77" s="5">
        <v>1</v>
      </c>
      <c r="I77" s="5">
        <v>0</v>
      </c>
      <c r="J77" s="5">
        <v>1</v>
      </c>
      <c r="K77" s="5">
        <v>0</v>
      </c>
      <c r="L77" s="5">
        <v>2</v>
      </c>
      <c r="M77" s="5">
        <v>2</v>
      </c>
      <c r="N77" s="5">
        <v>0</v>
      </c>
      <c r="O77" s="5">
        <v>1</v>
      </c>
      <c r="P77" s="5">
        <v>6</v>
      </c>
      <c r="Q77" s="6">
        <v>0</v>
      </c>
      <c r="R77" s="4" t="s">
        <v>77</v>
      </c>
      <c r="S77" s="40" t="s">
        <v>18</v>
      </c>
      <c r="T77" s="7">
        <v>3623.7809999999999</v>
      </c>
      <c r="U77" s="7">
        <v>0</v>
      </c>
      <c r="V77" s="7">
        <v>0</v>
      </c>
      <c r="W77" s="7">
        <v>0</v>
      </c>
      <c r="X77" s="7">
        <v>0</v>
      </c>
      <c r="Y77" s="7">
        <f>T77+U77+V77+W77+X77</f>
        <v>3623.7809999999999</v>
      </c>
      <c r="Z77" s="40">
        <v>2024</v>
      </c>
    </row>
    <row r="78" spans="1:26" s="1" customFormat="1" ht="52.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6"/>
      <c r="R78" s="4" t="s">
        <v>86</v>
      </c>
      <c r="S78" s="50" t="s">
        <v>22</v>
      </c>
      <c r="T78" s="22">
        <v>1</v>
      </c>
      <c r="U78" s="23">
        <v>0</v>
      </c>
      <c r="V78" s="23">
        <v>0</v>
      </c>
      <c r="W78" s="23">
        <v>0</v>
      </c>
      <c r="X78" s="23">
        <v>0</v>
      </c>
      <c r="Y78" s="22">
        <v>1</v>
      </c>
      <c r="Z78" s="40">
        <v>2024</v>
      </c>
    </row>
    <row r="79" spans="1:26" s="1" customFormat="1" ht="52" customHeight="1">
      <c r="A79" s="5">
        <v>6</v>
      </c>
      <c r="B79" s="5">
        <v>0</v>
      </c>
      <c r="C79" s="5">
        <v>1</v>
      </c>
      <c r="D79" s="5">
        <v>0</v>
      </c>
      <c r="E79" s="5">
        <v>5</v>
      </c>
      <c r="F79" s="5">
        <v>0</v>
      </c>
      <c r="G79" s="5">
        <v>2</v>
      </c>
      <c r="H79" s="5">
        <v>1</v>
      </c>
      <c r="I79" s="5">
        <v>0</v>
      </c>
      <c r="J79" s="5">
        <v>1</v>
      </c>
      <c r="K79" s="5">
        <v>0</v>
      </c>
      <c r="L79" s="5">
        <v>2</v>
      </c>
      <c r="M79" s="5">
        <v>2</v>
      </c>
      <c r="N79" s="5">
        <v>0</v>
      </c>
      <c r="O79" s="5">
        <v>1</v>
      </c>
      <c r="P79" s="5">
        <v>7</v>
      </c>
      <c r="Q79" s="6">
        <v>0</v>
      </c>
      <c r="R79" s="4" t="s">
        <v>102</v>
      </c>
      <c r="S79" s="40" t="s">
        <v>18</v>
      </c>
      <c r="T79" s="7">
        <v>6666.549</v>
      </c>
      <c r="U79" s="31">
        <v>0</v>
      </c>
      <c r="V79" s="31">
        <v>0</v>
      </c>
      <c r="W79" s="31">
        <v>0</v>
      </c>
      <c r="X79" s="7">
        <v>0</v>
      </c>
      <c r="Y79" s="7">
        <f>T79+U79+V79+W79+X79</f>
        <v>6666.549</v>
      </c>
      <c r="Z79" s="40">
        <v>2024</v>
      </c>
    </row>
    <row r="80" spans="1:26" s="1" customFormat="1" ht="46.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6"/>
      <c r="R80" s="29" t="s">
        <v>87</v>
      </c>
      <c r="S80" s="50" t="s">
        <v>22</v>
      </c>
      <c r="T80" s="22">
        <v>1</v>
      </c>
      <c r="U80" s="23">
        <v>0</v>
      </c>
      <c r="V80" s="23">
        <v>0</v>
      </c>
      <c r="W80" s="23">
        <v>0</v>
      </c>
      <c r="X80" s="23">
        <v>0</v>
      </c>
      <c r="Y80" s="22">
        <v>1</v>
      </c>
      <c r="Z80" s="40">
        <v>2024</v>
      </c>
    </row>
    <row r="81" spans="1:27" s="1" customFormat="1" ht="49" customHeight="1">
      <c r="A81" s="5">
        <v>6</v>
      </c>
      <c r="B81" s="5">
        <v>0</v>
      </c>
      <c r="C81" s="5">
        <v>1</v>
      </c>
      <c r="D81" s="5">
        <v>0</v>
      </c>
      <c r="E81" s="5">
        <v>5</v>
      </c>
      <c r="F81" s="5">
        <v>0</v>
      </c>
      <c r="G81" s="5">
        <v>2</v>
      </c>
      <c r="H81" s="5">
        <v>1</v>
      </c>
      <c r="I81" s="5">
        <v>0</v>
      </c>
      <c r="J81" s="5">
        <v>1</v>
      </c>
      <c r="K81" s="5">
        <v>0</v>
      </c>
      <c r="L81" s="5">
        <v>2</v>
      </c>
      <c r="M81" s="5">
        <v>2</v>
      </c>
      <c r="N81" s="5">
        <v>0</v>
      </c>
      <c r="O81" s="5">
        <v>1</v>
      </c>
      <c r="P81" s="5">
        <v>8</v>
      </c>
      <c r="Q81" s="6">
        <v>0</v>
      </c>
      <c r="R81" s="4" t="s">
        <v>103</v>
      </c>
      <c r="S81" s="40" t="s">
        <v>18</v>
      </c>
      <c r="T81" s="7">
        <v>5358.4170000000004</v>
      </c>
      <c r="U81" s="31">
        <v>0</v>
      </c>
      <c r="V81" s="31">
        <v>0</v>
      </c>
      <c r="W81" s="31">
        <v>0</v>
      </c>
      <c r="X81" s="7">
        <v>0</v>
      </c>
      <c r="Y81" s="7">
        <f>T81+U81+V81+W81+X81</f>
        <v>5358.4170000000004</v>
      </c>
      <c r="Z81" s="40">
        <v>2024</v>
      </c>
    </row>
    <row r="82" spans="1:27" s="1" customFormat="1" ht="47.1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6"/>
      <c r="R82" s="4" t="s">
        <v>88</v>
      </c>
      <c r="S82" s="50" t="s">
        <v>22</v>
      </c>
      <c r="T82" s="22">
        <v>1</v>
      </c>
      <c r="U82" s="23">
        <v>0</v>
      </c>
      <c r="V82" s="23">
        <v>0</v>
      </c>
      <c r="W82" s="23">
        <v>0</v>
      </c>
      <c r="X82" s="23">
        <v>0</v>
      </c>
      <c r="Y82" s="22">
        <v>1</v>
      </c>
      <c r="Z82" s="40">
        <v>2024</v>
      </c>
    </row>
    <row r="83" spans="1:27" s="1" customFormat="1" ht="32.15" customHeight="1">
      <c r="A83" s="5">
        <v>6</v>
      </c>
      <c r="B83" s="5">
        <v>0</v>
      </c>
      <c r="C83" s="5">
        <v>1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6"/>
      <c r="R83" s="64" t="s">
        <v>92</v>
      </c>
      <c r="S83" s="52" t="s">
        <v>18</v>
      </c>
      <c r="T83" s="24">
        <f t="shared" ref="T83:X83" si="4">T86+T89</f>
        <v>27903.822</v>
      </c>
      <c r="U83" s="24">
        <f>U86+U89</f>
        <v>5065.3780000000006</v>
      </c>
      <c r="V83" s="24">
        <f t="shared" si="4"/>
        <v>5065.3780000000006</v>
      </c>
      <c r="W83" s="24">
        <f t="shared" si="4"/>
        <v>5065.3780000000006</v>
      </c>
      <c r="X83" s="24">
        <f t="shared" si="4"/>
        <v>5065.3780000000006</v>
      </c>
      <c r="Y83" s="36">
        <f>T83+U83+V83+W83+X83</f>
        <v>48165.333999999988</v>
      </c>
      <c r="Z83" s="40">
        <v>2028</v>
      </c>
      <c r="AA83" s="47"/>
    </row>
    <row r="84" spans="1:27" s="1" customFormat="1" ht="29.15" customHeight="1">
      <c r="A84" s="5">
        <v>7</v>
      </c>
      <c r="B84" s="5">
        <v>4</v>
      </c>
      <c r="C84" s="5">
        <v>5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6"/>
      <c r="R84" s="65"/>
      <c r="S84" s="53"/>
      <c r="T84" s="24">
        <f>T87+T90</f>
        <v>0</v>
      </c>
      <c r="U84" s="24">
        <f t="shared" ref="U84:X84" si="5">U87+U90</f>
        <v>0</v>
      </c>
      <c r="V84" s="24">
        <f t="shared" si="5"/>
        <v>0</v>
      </c>
      <c r="W84" s="24">
        <f t="shared" si="5"/>
        <v>0</v>
      </c>
      <c r="X84" s="24">
        <f t="shared" si="5"/>
        <v>0</v>
      </c>
      <c r="Y84" s="36">
        <f>T84+U84+V84+W84+X84</f>
        <v>0</v>
      </c>
      <c r="Z84" s="40">
        <v>2028</v>
      </c>
    </row>
    <row r="85" spans="1:27" s="1" customForma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6"/>
      <c r="R85" s="4" t="s">
        <v>60</v>
      </c>
      <c r="S85" s="40" t="s">
        <v>22</v>
      </c>
      <c r="T85" s="23">
        <v>1</v>
      </c>
      <c r="U85" s="23">
        <v>1</v>
      </c>
      <c r="V85" s="23">
        <v>1</v>
      </c>
      <c r="W85" s="23">
        <v>1</v>
      </c>
      <c r="X85" s="3">
        <v>1</v>
      </c>
      <c r="Y85" s="23">
        <v>1</v>
      </c>
      <c r="Z85" s="40">
        <v>2028</v>
      </c>
    </row>
    <row r="86" spans="1:27" s="1" customFormat="1" ht="31" customHeight="1">
      <c r="A86" s="5">
        <v>6</v>
      </c>
      <c r="B86" s="5">
        <v>0</v>
      </c>
      <c r="C86" s="5">
        <v>1</v>
      </c>
      <c r="D86" s="54">
        <v>0</v>
      </c>
      <c r="E86" s="54">
        <v>5</v>
      </c>
      <c r="F86" s="54">
        <v>0</v>
      </c>
      <c r="G86" s="54">
        <v>1</v>
      </c>
      <c r="H86" s="54">
        <v>1</v>
      </c>
      <c r="I86" s="54">
        <v>0</v>
      </c>
      <c r="J86" s="54">
        <v>1</v>
      </c>
      <c r="K86" s="54">
        <v>0</v>
      </c>
      <c r="L86" s="54">
        <v>3</v>
      </c>
      <c r="M86" s="54">
        <v>2</v>
      </c>
      <c r="N86" s="54">
        <v>0</v>
      </c>
      <c r="O86" s="54">
        <v>0</v>
      </c>
      <c r="P86" s="54">
        <v>1</v>
      </c>
      <c r="Q86" s="56">
        <v>0</v>
      </c>
      <c r="R86" s="66" t="s">
        <v>53</v>
      </c>
      <c r="S86" s="40" t="s">
        <v>18</v>
      </c>
      <c r="T86" s="18">
        <v>16102.112999999999</v>
      </c>
      <c r="U86" s="18">
        <v>4088.4720000000002</v>
      </c>
      <c r="V86" s="18">
        <v>4088.4720000000002</v>
      </c>
      <c r="W86" s="18">
        <v>4088.4720000000002</v>
      </c>
      <c r="X86" s="18">
        <v>4088.4720000000002</v>
      </c>
      <c r="Y86" s="7">
        <f>T86+U86+V86+W86+X86</f>
        <v>32456.001000000004</v>
      </c>
      <c r="Z86" s="40">
        <v>2028</v>
      </c>
    </row>
    <row r="87" spans="1:27" s="1" customFormat="1" ht="22.5" customHeight="1">
      <c r="A87" s="5">
        <v>7</v>
      </c>
      <c r="B87" s="5">
        <v>4</v>
      </c>
      <c r="C87" s="5">
        <v>5</v>
      </c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7"/>
      <c r="R87" s="67"/>
      <c r="S87" s="40" t="s">
        <v>18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7">
        <f>T87+U87+V87+W87+X87</f>
        <v>0</v>
      </c>
      <c r="Z87" s="40">
        <v>2028</v>
      </c>
    </row>
    <row r="88" spans="1:27" s="1" customForma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6"/>
      <c r="R88" s="4" t="s">
        <v>31</v>
      </c>
      <c r="S88" s="40" t="s">
        <v>23</v>
      </c>
      <c r="T88" s="23">
        <v>1285</v>
      </c>
      <c r="U88" s="23">
        <v>1285</v>
      </c>
      <c r="V88" s="23">
        <v>1285</v>
      </c>
      <c r="W88" s="23">
        <v>1285</v>
      </c>
      <c r="X88" s="23">
        <v>1285</v>
      </c>
      <c r="Y88" s="23">
        <v>1285</v>
      </c>
      <c r="Z88" s="40">
        <v>2028</v>
      </c>
    </row>
    <row r="89" spans="1:27" s="1" customFormat="1" ht="31" customHeight="1">
      <c r="A89" s="5">
        <v>6</v>
      </c>
      <c r="B89" s="5">
        <v>0</v>
      </c>
      <c r="C89" s="5">
        <v>1</v>
      </c>
      <c r="D89" s="54">
        <v>0</v>
      </c>
      <c r="E89" s="54">
        <v>5</v>
      </c>
      <c r="F89" s="54">
        <v>0</v>
      </c>
      <c r="G89" s="54">
        <v>1</v>
      </c>
      <c r="H89" s="54">
        <v>1</v>
      </c>
      <c r="I89" s="54">
        <v>0</v>
      </c>
      <c r="J89" s="54">
        <v>1</v>
      </c>
      <c r="K89" s="54">
        <v>0</v>
      </c>
      <c r="L89" s="54">
        <v>3</v>
      </c>
      <c r="M89" s="54">
        <v>2</v>
      </c>
      <c r="N89" s="54">
        <v>0</v>
      </c>
      <c r="O89" s="54">
        <v>0</v>
      </c>
      <c r="P89" s="54">
        <v>2</v>
      </c>
      <c r="Q89" s="56">
        <v>0</v>
      </c>
      <c r="R89" s="66" t="s">
        <v>54</v>
      </c>
      <c r="S89" s="40" t="s">
        <v>18</v>
      </c>
      <c r="T89" s="18">
        <v>11801.709000000001</v>
      </c>
      <c r="U89" s="18">
        <v>976.90599999999995</v>
      </c>
      <c r="V89" s="18">
        <v>976.90599999999995</v>
      </c>
      <c r="W89" s="18">
        <v>976.90599999999995</v>
      </c>
      <c r="X89" s="18">
        <v>976.90599999999995</v>
      </c>
      <c r="Y89" s="7">
        <f>T89+U89+V89+W89+X89</f>
        <v>15709.332999999999</v>
      </c>
      <c r="Z89" s="40">
        <v>2028</v>
      </c>
    </row>
    <row r="90" spans="1:27" s="1" customFormat="1" ht="21" customHeight="1">
      <c r="A90" s="5">
        <v>7</v>
      </c>
      <c r="B90" s="5">
        <v>4</v>
      </c>
      <c r="C90" s="5">
        <v>5</v>
      </c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7"/>
      <c r="R90" s="67"/>
      <c r="S90" s="40" t="s">
        <v>18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7">
        <f>T90+U90+V90+W90+X90</f>
        <v>0</v>
      </c>
      <c r="Z90" s="40">
        <v>2028</v>
      </c>
    </row>
    <row r="91" spans="1:27" s="1" customForma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6"/>
      <c r="R91" s="4" t="s">
        <v>32</v>
      </c>
      <c r="S91" s="40" t="s">
        <v>23</v>
      </c>
      <c r="T91" s="23">
        <v>19</v>
      </c>
      <c r="U91" s="23">
        <v>19</v>
      </c>
      <c r="V91" s="23">
        <v>19</v>
      </c>
      <c r="W91" s="23">
        <v>19</v>
      </c>
      <c r="X91" s="23">
        <v>19</v>
      </c>
      <c r="Y91" s="23">
        <v>19</v>
      </c>
      <c r="Z91" s="40">
        <v>2028</v>
      </c>
    </row>
    <row r="92" spans="1:27" s="19" customFormat="1" ht="20.5" customHeight="1">
      <c r="A92" s="8">
        <v>6</v>
      </c>
      <c r="B92" s="8">
        <v>0</v>
      </c>
      <c r="C92" s="8">
        <v>1</v>
      </c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9"/>
      <c r="R92" s="62" t="s">
        <v>72</v>
      </c>
      <c r="S92" s="60" t="s">
        <v>18</v>
      </c>
      <c r="T92" s="24">
        <f>T95+T98+T100</f>
        <v>20187.311999999998</v>
      </c>
      <c r="U92" s="24">
        <f t="shared" ref="U92:X92" si="6">U95</f>
        <v>0</v>
      </c>
      <c r="V92" s="24">
        <f t="shared" si="6"/>
        <v>0</v>
      </c>
      <c r="W92" s="24">
        <f t="shared" ref="W92" si="7">W95</f>
        <v>0</v>
      </c>
      <c r="X92" s="24">
        <f t="shared" si="6"/>
        <v>0</v>
      </c>
      <c r="Y92" s="36">
        <f>T92+U92+V92+W92+X92</f>
        <v>20187.311999999998</v>
      </c>
      <c r="Z92" s="10">
        <v>2024</v>
      </c>
    </row>
    <row r="93" spans="1:27" s="19" customFormat="1" ht="19" customHeight="1">
      <c r="A93" s="8">
        <v>7</v>
      </c>
      <c r="B93" s="8">
        <v>4</v>
      </c>
      <c r="C93" s="8">
        <v>5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9"/>
      <c r="R93" s="63"/>
      <c r="S93" s="61"/>
      <c r="T93" s="24">
        <f>T96+T1019</f>
        <v>0</v>
      </c>
      <c r="U93" s="24">
        <f t="shared" ref="U93:Y93" si="8">U96+U1019</f>
        <v>0</v>
      </c>
      <c r="V93" s="24">
        <f t="shared" si="8"/>
        <v>0</v>
      </c>
      <c r="W93" s="24">
        <f t="shared" si="8"/>
        <v>0</v>
      </c>
      <c r="X93" s="24">
        <f t="shared" si="8"/>
        <v>0</v>
      </c>
      <c r="Y93" s="24">
        <f t="shared" si="8"/>
        <v>0</v>
      </c>
      <c r="Z93" s="10">
        <v>2027</v>
      </c>
    </row>
    <row r="94" spans="1:27" s="1" customForma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6"/>
      <c r="R94" s="2" t="s">
        <v>31</v>
      </c>
      <c r="S94" s="40" t="s">
        <v>23</v>
      </c>
      <c r="T94" s="22">
        <v>1</v>
      </c>
      <c r="U94" s="22">
        <v>0</v>
      </c>
      <c r="V94" s="22">
        <v>0</v>
      </c>
      <c r="W94" s="22">
        <v>0</v>
      </c>
      <c r="X94" s="22">
        <v>0</v>
      </c>
      <c r="Y94" s="22">
        <v>1</v>
      </c>
      <c r="Z94" s="40">
        <v>2024</v>
      </c>
    </row>
    <row r="95" spans="1:27" s="1" customFormat="1" ht="31" customHeight="1">
      <c r="A95" s="5">
        <v>6</v>
      </c>
      <c r="B95" s="5">
        <v>0</v>
      </c>
      <c r="C95" s="5">
        <v>1</v>
      </c>
      <c r="D95" s="54">
        <v>1</v>
      </c>
      <c r="E95" s="54">
        <v>0</v>
      </c>
      <c r="F95" s="54">
        <v>0</v>
      </c>
      <c r="G95" s="54">
        <v>4</v>
      </c>
      <c r="H95" s="54">
        <v>1</v>
      </c>
      <c r="I95" s="54">
        <v>0</v>
      </c>
      <c r="J95" s="54">
        <v>1</v>
      </c>
      <c r="K95" s="54">
        <v>0</v>
      </c>
      <c r="L95" s="54">
        <v>4</v>
      </c>
      <c r="M95" s="54" t="s">
        <v>48</v>
      </c>
      <c r="N95" s="54">
        <v>0</v>
      </c>
      <c r="O95" s="54">
        <v>2</v>
      </c>
      <c r="P95" s="54">
        <v>9</v>
      </c>
      <c r="Q95" s="56">
        <v>0</v>
      </c>
      <c r="R95" s="58" t="s">
        <v>55</v>
      </c>
      <c r="S95" s="52" t="s">
        <v>18</v>
      </c>
      <c r="T95" s="7">
        <v>4037.0619999999999</v>
      </c>
      <c r="U95" s="31">
        <v>0</v>
      </c>
      <c r="V95" s="31">
        <v>0</v>
      </c>
      <c r="W95" s="31">
        <v>0</v>
      </c>
      <c r="X95" s="7">
        <v>0</v>
      </c>
      <c r="Y95" s="18">
        <f t="shared" ref="Y95:Y101" si="9">SUM(T95:X95)</f>
        <v>4037.0619999999999</v>
      </c>
      <c r="Z95" s="40">
        <v>2024</v>
      </c>
    </row>
    <row r="96" spans="1:27" s="1" customFormat="1" ht="15" customHeight="1">
      <c r="A96" s="5">
        <v>7</v>
      </c>
      <c r="B96" s="5">
        <v>4</v>
      </c>
      <c r="C96" s="5">
        <v>5</v>
      </c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7"/>
      <c r="R96" s="59"/>
      <c r="S96" s="53"/>
      <c r="T96" s="7">
        <v>0</v>
      </c>
      <c r="U96" s="31">
        <v>0</v>
      </c>
      <c r="V96" s="31">
        <v>0</v>
      </c>
      <c r="W96" s="31">
        <v>0</v>
      </c>
      <c r="X96" s="7">
        <v>0</v>
      </c>
      <c r="Y96" s="7">
        <f>T96+U96+V96+W96+X96</f>
        <v>0</v>
      </c>
      <c r="Z96" s="40">
        <v>2028</v>
      </c>
    </row>
    <row r="97" spans="1:26" s="1" customForma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6"/>
      <c r="R97" s="2" t="s">
        <v>31</v>
      </c>
      <c r="S97" s="40" t="s">
        <v>20</v>
      </c>
      <c r="T97" s="22">
        <v>1</v>
      </c>
      <c r="U97" s="26">
        <v>0</v>
      </c>
      <c r="V97" s="26">
        <v>0</v>
      </c>
      <c r="W97" s="26">
        <v>0</v>
      </c>
      <c r="X97" s="22">
        <v>0</v>
      </c>
      <c r="Y97" s="30">
        <f t="shared" si="9"/>
        <v>1</v>
      </c>
      <c r="Z97" s="40">
        <v>2024</v>
      </c>
    </row>
    <row r="98" spans="1:26" s="1" customFormat="1" ht="31">
      <c r="A98" s="5">
        <v>6</v>
      </c>
      <c r="B98" s="5">
        <v>0</v>
      </c>
      <c r="C98" s="5">
        <v>1</v>
      </c>
      <c r="D98" s="5">
        <v>1</v>
      </c>
      <c r="E98" s="5">
        <v>0</v>
      </c>
      <c r="F98" s="5">
        <v>0</v>
      </c>
      <c r="G98" s="5">
        <v>4</v>
      </c>
      <c r="H98" s="5">
        <v>1</v>
      </c>
      <c r="I98" s="5">
        <v>0</v>
      </c>
      <c r="J98" s="5">
        <v>1</v>
      </c>
      <c r="K98" s="5">
        <v>0</v>
      </c>
      <c r="L98" s="5">
        <v>4</v>
      </c>
      <c r="M98" s="5">
        <v>1</v>
      </c>
      <c r="N98" s="5">
        <v>0</v>
      </c>
      <c r="O98" s="5">
        <v>2</v>
      </c>
      <c r="P98" s="5">
        <v>9</v>
      </c>
      <c r="Q98" s="6">
        <v>0</v>
      </c>
      <c r="R98" s="2" t="s">
        <v>78</v>
      </c>
      <c r="S98" s="40" t="s">
        <v>18</v>
      </c>
      <c r="T98" s="7">
        <v>16148.25</v>
      </c>
      <c r="U98" s="31">
        <v>0</v>
      </c>
      <c r="V98" s="31">
        <v>0</v>
      </c>
      <c r="W98" s="31">
        <v>0</v>
      </c>
      <c r="X98" s="7">
        <v>0</v>
      </c>
      <c r="Y98" s="18">
        <f t="shared" si="9"/>
        <v>16148.25</v>
      </c>
      <c r="Z98" s="40">
        <v>2024</v>
      </c>
    </row>
    <row r="99" spans="1:26" s="1" customFormat="1" ht="3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6"/>
      <c r="R99" s="4" t="s">
        <v>36</v>
      </c>
      <c r="S99" s="40" t="s">
        <v>23</v>
      </c>
      <c r="T99" s="22">
        <v>1</v>
      </c>
      <c r="U99" s="22">
        <v>0</v>
      </c>
      <c r="V99" s="22">
        <v>0</v>
      </c>
      <c r="W99" s="22">
        <v>0</v>
      </c>
      <c r="X99" s="22">
        <v>0</v>
      </c>
      <c r="Y99" s="30">
        <f t="shared" si="9"/>
        <v>1</v>
      </c>
      <c r="Z99" s="40">
        <v>2024</v>
      </c>
    </row>
    <row r="100" spans="1:26" s="1" customFormat="1" ht="31" customHeight="1">
      <c r="A100" s="5">
        <v>6</v>
      </c>
      <c r="B100" s="5">
        <v>0</v>
      </c>
      <c r="C100" s="5">
        <v>1</v>
      </c>
      <c r="D100" s="54">
        <v>1</v>
      </c>
      <c r="E100" s="54">
        <v>0</v>
      </c>
      <c r="F100" s="54">
        <v>0</v>
      </c>
      <c r="G100" s="54">
        <v>3</v>
      </c>
      <c r="H100" s="54">
        <v>1</v>
      </c>
      <c r="I100" s="54">
        <v>0</v>
      </c>
      <c r="J100" s="54">
        <v>1</v>
      </c>
      <c r="K100" s="54">
        <v>0</v>
      </c>
      <c r="L100" s="54">
        <v>4</v>
      </c>
      <c r="M100" s="54">
        <v>2</v>
      </c>
      <c r="N100" s="54">
        <v>0</v>
      </c>
      <c r="O100" s="54">
        <v>0</v>
      </c>
      <c r="P100" s="54">
        <v>4</v>
      </c>
      <c r="Q100" s="56">
        <v>0</v>
      </c>
      <c r="R100" s="58" t="s">
        <v>71</v>
      </c>
      <c r="S100" s="52" t="s">
        <v>18</v>
      </c>
      <c r="T100" s="7">
        <v>2</v>
      </c>
      <c r="U100" s="31">
        <v>0</v>
      </c>
      <c r="V100" s="31">
        <v>0</v>
      </c>
      <c r="W100" s="31">
        <v>0</v>
      </c>
      <c r="X100" s="7">
        <v>0</v>
      </c>
      <c r="Y100" s="18">
        <f t="shared" si="9"/>
        <v>2</v>
      </c>
      <c r="Z100" s="40">
        <v>2024</v>
      </c>
    </row>
    <row r="101" spans="1:26" s="1" customFormat="1" ht="15" customHeight="1">
      <c r="A101" s="5">
        <v>7</v>
      </c>
      <c r="B101" s="5">
        <v>4</v>
      </c>
      <c r="C101" s="5">
        <v>5</v>
      </c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7"/>
      <c r="R101" s="59"/>
      <c r="S101" s="53"/>
      <c r="T101" s="7">
        <v>0</v>
      </c>
      <c r="U101" s="31">
        <v>0</v>
      </c>
      <c r="V101" s="31">
        <v>0</v>
      </c>
      <c r="W101" s="31">
        <v>0</v>
      </c>
      <c r="X101" s="7">
        <v>0</v>
      </c>
      <c r="Y101" s="18">
        <f t="shared" si="9"/>
        <v>0</v>
      </c>
      <c r="Z101" s="40"/>
    </row>
    <row r="102" spans="1:26" s="1" customForma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6"/>
      <c r="R102" s="2" t="s">
        <v>80</v>
      </c>
      <c r="S102" s="40" t="s">
        <v>20</v>
      </c>
      <c r="T102" s="22">
        <v>2</v>
      </c>
      <c r="U102" s="22">
        <v>0</v>
      </c>
      <c r="V102" s="22">
        <v>0</v>
      </c>
      <c r="W102" s="22">
        <v>0</v>
      </c>
      <c r="X102" s="22">
        <v>0</v>
      </c>
      <c r="Y102" s="23">
        <v>2</v>
      </c>
      <c r="Z102" s="40">
        <v>2024</v>
      </c>
    </row>
    <row r="103" spans="1:26" s="1" customFormat="1" ht="31.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6"/>
      <c r="R103" s="35" t="s">
        <v>42</v>
      </c>
      <c r="S103" s="40" t="s">
        <v>18</v>
      </c>
      <c r="T103" s="24">
        <f>T104+T105</f>
        <v>19829.289000000001</v>
      </c>
      <c r="U103" s="24">
        <f t="shared" ref="U103:X103" si="10">U104+U105</f>
        <v>24722.436000000002</v>
      </c>
      <c r="V103" s="24">
        <f t="shared" si="10"/>
        <v>24722.436000000002</v>
      </c>
      <c r="W103" s="24">
        <f t="shared" si="10"/>
        <v>24722.436000000002</v>
      </c>
      <c r="X103" s="24">
        <f t="shared" si="10"/>
        <v>24722.436000000002</v>
      </c>
      <c r="Y103" s="36">
        <f>T103+U103+V103+W103+X103</f>
        <v>118719.03300000001</v>
      </c>
      <c r="Z103" s="40">
        <v>2028</v>
      </c>
    </row>
    <row r="104" spans="1:26" s="1" customFormat="1" ht="23.15" customHeight="1">
      <c r="A104" s="5">
        <v>6</v>
      </c>
      <c r="B104" s="5">
        <v>0</v>
      </c>
      <c r="C104" s="5">
        <v>1</v>
      </c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6"/>
      <c r="R104" s="58" t="s">
        <v>43</v>
      </c>
      <c r="S104" s="40" t="s">
        <v>18</v>
      </c>
      <c r="T104" s="24">
        <f>T107+T110</f>
        <v>2352.2860000000001</v>
      </c>
      <c r="U104" s="24">
        <f t="shared" ref="U104:X104" si="11">U107+U110</f>
        <v>0</v>
      </c>
      <c r="V104" s="24">
        <f t="shared" si="11"/>
        <v>0</v>
      </c>
      <c r="W104" s="24">
        <f t="shared" si="11"/>
        <v>0</v>
      </c>
      <c r="X104" s="24">
        <f t="shared" si="11"/>
        <v>0</v>
      </c>
      <c r="Y104" s="36">
        <f>T104+U104+V104+W104+X104</f>
        <v>2352.2860000000001</v>
      </c>
      <c r="Z104" s="40">
        <v>2024</v>
      </c>
    </row>
    <row r="105" spans="1:26" s="1" customFormat="1" ht="24" customHeight="1">
      <c r="A105" s="5">
        <v>7</v>
      </c>
      <c r="B105" s="5">
        <v>4</v>
      </c>
      <c r="C105" s="5">
        <v>5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6"/>
      <c r="R105" s="59"/>
      <c r="S105" s="40" t="s">
        <v>18</v>
      </c>
      <c r="T105" s="24">
        <f>T108+T111+T113</f>
        <v>17477.003000000001</v>
      </c>
      <c r="U105" s="24">
        <f t="shared" ref="U105:X105" si="12">U108+U111+U113</f>
        <v>24722.436000000002</v>
      </c>
      <c r="V105" s="24">
        <f t="shared" si="12"/>
        <v>24722.436000000002</v>
      </c>
      <c r="W105" s="24">
        <f t="shared" si="12"/>
        <v>24722.436000000002</v>
      </c>
      <c r="X105" s="24">
        <f t="shared" si="12"/>
        <v>24722.436000000002</v>
      </c>
      <c r="Y105" s="36">
        <f>T105+U105+V105+W105+X105</f>
        <v>116366.747</v>
      </c>
      <c r="Z105" s="40">
        <v>2028</v>
      </c>
    </row>
    <row r="106" spans="1:26" s="1" customFormat="1" ht="24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6"/>
      <c r="R106" s="4" t="s">
        <v>45</v>
      </c>
      <c r="S106" s="40" t="s">
        <v>22</v>
      </c>
      <c r="T106" s="23">
        <v>1</v>
      </c>
      <c r="U106" s="23">
        <v>1</v>
      </c>
      <c r="V106" s="23">
        <v>1</v>
      </c>
      <c r="W106" s="23">
        <v>1</v>
      </c>
      <c r="X106" s="23">
        <v>1</v>
      </c>
      <c r="Y106" s="23">
        <v>1</v>
      </c>
      <c r="Z106" s="40">
        <v>2028</v>
      </c>
    </row>
    <row r="107" spans="1:26" s="1" customFormat="1" ht="32.25" customHeight="1">
      <c r="A107" s="5">
        <v>6</v>
      </c>
      <c r="B107" s="5">
        <v>0</v>
      </c>
      <c r="C107" s="5">
        <v>1</v>
      </c>
      <c r="D107" s="54">
        <v>0</v>
      </c>
      <c r="E107" s="54">
        <v>5</v>
      </c>
      <c r="F107" s="54">
        <v>0</v>
      </c>
      <c r="G107" s="54">
        <v>5</v>
      </c>
      <c r="H107" s="54">
        <v>1</v>
      </c>
      <c r="I107" s="54">
        <v>0</v>
      </c>
      <c r="J107" s="54">
        <v>9</v>
      </c>
      <c r="K107" s="54">
        <v>0</v>
      </c>
      <c r="L107" s="54">
        <v>1</v>
      </c>
      <c r="M107" s="54">
        <v>2</v>
      </c>
      <c r="N107" s="54">
        <v>0</v>
      </c>
      <c r="O107" s="54">
        <v>0</v>
      </c>
      <c r="P107" s="54">
        <v>1</v>
      </c>
      <c r="Q107" s="56">
        <v>0</v>
      </c>
      <c r="R107" s="66" t="s">
        <v>44</v>
      </c>
      <c r="S107" s="40" t="s">
        <v>18</v>
      </c>
      <c r="T107" s="18">
        <v>1183.9000000000001</v>
      </c>
      <c r="U107" s="18">
        <v>0</v>
      </c>
      <c r="V107" s="18">
        <v>0</v>
      </c>
      <c r="W107" s="18">
        <v>0</v>
      </c>
      <c r="X107" s="18">
        <v>0</v>
      </c>
      <c r="Y107" s="18">
        <f>SUM(T107:X107)</f>
        <v>1183.9000000000001</v>
      </c>
      <c r="Z107" s="40">
        <v>2024</v>
      </c>
    </row>
    <row r="108" spans="1:26" s="1" customFormat="1" ht="32.25" customHeight="1">
      <c r="A108" s="5">
        <v>7</v>
      </c>
      <c r="B108" s="5">
        <v>4</v>
      </c>
      <c r="C108" s="5">
        <v>5</v>
      </c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7"/>
      <c r="R108" s="67"/>
      <c r="S108" s="40" t="s">
        <v>18</v>
      </c>
      <c r="T108" s="18">
        <f>5392.518-1183.9</f>
        <v>4208.6180000000004</v>
      </c>
      <c r="U108" s="18">
        <v>4587.4059999999999</v>
      </c>
      <c r="V108" s="18">
        <v>4587.4059999999999</v>
      </c>
      <c r="W108" s="18">
        <v>4587.4059999999999</v>
      </c>
      <c r="X108" s="18">
        <v>4587.4059999999999</v>
      </c>
      <c r="Y108" s="7">
        <f>T108+U108+V108+W108+X108</f>
        <v>22558.241999999998</v>
      </c>
      <c r="Z108" s="40">
        <v>2028</v>
      </c>
    </row>
    <row r="109" spans="1:26" s="1" customFormat="1" ht="33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6"/>
      <c r="R109" s="2" t="s">
        <v>46</v>
      </c>
      <c r="S109" s="40" t="s">
        <v>22</v>
      </c>
      <c r="T109" s="23">
        <v>1</v>
      </c>
      <c r="U109" s="23">
        <v>1</v>
      </c>
      <c r="V109" s="23">
        <v>1</v>
      </c>
      <c r="W109" s="23">
        <v>1</v>
      </c>
      <c r="X109" s="23">
        <v>1</v>
      </c>
      <c r="Y109" s="23">
        <v>1</v>
      </c>
      <c r="Z109" s="40">
        <v>2028</v>
      </c>
    </row>
    <row r="110" spans="1:26" s="1" customFormat="1" ht="35.15" customHeight="1">
      <c r="A110" s="5">
        <v>6</v>
      </c>
      <c r="B110" s="5">
        <v>0</v>
      </c>
      <c r="C110" s="5">
        <v>1</v>
      </c>
      <c r="D110" s="54">
        <v>0</v>
      </c>
      <c r="E110" s="54">
        <v>5</v>
      </c>
      <c r="F110" s="54">
        <v>0</v>
      </c>
      <c r="G110" s="54">
        <v>5</v>
      </c>
      <c r="H110" s="54">
        <v>1</v>
      </c>
      <c r="I110" s="54">
        <v>0</v>
      </c>
      <c r="J110" s="54">
        <v>9</v>
      </c>
      <c r="K110" s="54">
        <v>0</v>
      </c>
      <c r="L110" s="54">
        <v>1</v>
      </c>
      <c r="M110" s="54">
        <v>2</v>
      </c>
      <c r="N110" s="54">
        <v>0</v>
      </c>
      <c r="O110" s="54">
        <v>0</v>
      </c>
      <c r="P110" s="54">
        <v>2</v>
      </c>
      <c r="Q110" s="56">
        <v>0</v>
      </c>
      <c r="R110" s="66" t="s">
        <v>56</v>
      </c>
      <c r="S110" s="40" t="s">
        <v>18</v>
      </c>
      <c r="T110" s="18">
        <v>1168.386</v>
      </c>
      <c r="U110" s="18">
        <v>0</v>
      </c>
      <c r="V110" s="18">
        <v>0</v>
      </c>
      <c r="W110" s="18">
        <v>0</v>
      </c>
      <c r="X110" s="18">
        <v>0</v>
      </c>
      <c r="Y110" s="7">
        <f>T110+U110+V110+W110+X110</f>
        <v>1168.386</v>
      </c>
      <c r="Z110" s="40">
        <v>2024</v>
      </c>
    </row>
    <row r="111" spans="1:26" s="1" customFormat="1" ht="35.15" customHeight="1">
      <c r="A111" s="5">
        <v>7</v>
      </c>
      <c r="B111" s="5">
        <v>4</v>
      </c>
      <c r="C111" s="5">
        <v>5</v>
      </c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7"/>
      <c r="R111" s="67"/>
      <c r="S111" s="40" t="s">
        <v>18</v>
      </c>
      <c r="T111" s="18">
        <f>5037.8-T110</f>
        <v>3869.4140000000002</v>
      </c>
      <c r="U111" s="18">
        <v>8090.1030000000001</v>
      </c>
      <c r="V111" s="18">
        <v>8090.1030000000001</v>
      </c>
      <c r="W111" s="18">
        <v>8090.1030000000001</v>
      </c>
      <c r="X111" s="18">
        <v>8090.1030000000001</v>
      </c>
      <c r="Y111" s="7">
        <f>T111+U111+V111+W111+X111</f>
        <v>36229.826000000001</v>
      </c>
      <c r="Z111" s="40">
        <v>2028</v>
      </c>
    </row>
    <row r="112" spans="1:26" s="1" customFormat="1" ht="3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6"/>
      <c r="R112" s="2" t="s">
        <v>57</v>
      </c>
      <c r="S112" s="40" t="s">
        <v>22</v>
      </c>
      <c r="T112" s="23">
        <v>1</v>
      </c>
      <c r="U112" s="23">
        <v>1</v>
      </c>
      <c r="V112" s="23">
        <v>1</v>
      </c>
      <c r="W112" s="23">
        <v>1</v>
      </c>
      <c r="X112" s="23">
        <v>1</v>
      </c>
      <c r="Y112" s="23">
        <v>1</v>
      </c>
      <c r="Z112" s="40">
        <v>2028</v>
      </c>
    </row>
    <row r="113" spans="1:26" s="1" customFormat="1" ht="27.65" customHeight="1">
      <c r="A113" s="5">
        <v>7</v>
      </c>
      <c r="B113" s="5">
        <v>4</v>
      </c>
      <c r="C113" s="5">
        <v>5</v>
      </c>
      <c r="D113" s="5">
        <v>0</v>
      </c>
      <c r="E113" s="5">
        <v>5</v>
      </c>
      <c r="F113" s="5">
        <v>0</v>
      </c>
      <c r="G113" s="5">
        <v>5</v>
      </c>
      <c r="H113" s="5">
        <v>1</v>
      </c>
      <c r="I113" s="5">
        <v>0</v>
      </c>
      <c r="J113" s="5">
        <v>9</v>
      </c>
      <c r="K113" s="5">
        <v>0</v>
      </c>
      <c r="L113" s="5">
        <v>1</v>
      </c>
      <c r="M113" s="5">
        <v>2</v>
      </c>
      <c r="N113" s="5">
        <v>0</v>
      </c>
      <c r="O113" s="5">
        <v>0</v>
      </c>
      <c r="P113" s="5">
        <v>3</v>
      </c>
      <c r="Q113" s="6">
        <v>0</v>
      </c>
      <c r="R113" s="2" t="s">
        <v>58</v>
      </c>
      <c r="S113" s="40" t="s">
        <v>18</v>
      </c>
      <c r="T113" s="18">
        <v>9398.9709999999995</v>
      </c>
      <c r="U113" s="18">
        <v>12044.927</v>
      </c>
      <c r="V113" s="18">
        <v>12044.927</v>
      </c>
      <c r="W113" s="18">
        <v>12044.927</v>
      </c>
      <c r="X113" s="18">
        <v>12044.927</v>
      </c>
      <c r="Y113" s="7">
        <f>T113+U113+V113+W113+X113</f>
        <v>57578.678999999989</v>
      </c>
      <c r="Z113" s="40">
        <v>2028</v>
      </c>
    </row>
    <row r="114" spans="1:26" s="1" customFormat="1" ht="19.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6"/>
      <c r="R114" s="2" t="s">
        <v>59</v>
      </c>
      <c r="S114" s="40" t="s">
        <v>22</v>
      </c>
      <c r="T114" s="23">
        <v>1</v>
      </c>
      <c r="U114" s="23">
        <v>1</v>
      </c>
      <c r="V114" s="23">
        <v>1</v>
      </c>
      <c r="W114" s="23">
        <v>1</v>
      </c>
      <c r="X114" s="23">
        <v>1</v>
      </c>
      <c r="Y114" s="23">
        <v>1</v>
      </c>
      <c r="Z114" s="40">
        <v>2028</v>
      </c>
    </row>
    <row r="115" spans="1:26" ht="18">
      <c r="Z115" s="51" t="s">
        <v>106</v>
      </c>
    </row>
    <row r="116" spans="1:26">
      <c r="U116" s="48"/>
      <c r="V116" s="48"/>
    </row>
  </sheetData>
  <mergeCells count="237">
    <mergeCell ref="T6:Z6"/>
    <mergeCell ref="S2:Z2"/>
    <mergeCell ref="T5:Z5"/>
    <mergeCell ref="A7:Z7"/>
    <mergeCell ref="A8:Z8"/>
    <mergeCell ref="A9:Z9"/>
    <mergeCell ref="V4:Z4"/>
    <mergeCell ref="V3:Z3"/>
    <mergeCell ref="D110:D111"/>
    <mergeCell ref="E110:E111"/>
    <mergeCell ref="F110:F111"/>
    <mergeCell ref="G110:G111"/>
    <mergeCell ref="H110:H111"/>
    <mergeCell ref="A10:Z10"/>
    <mergeCell ref="A11:Z11"/>
    <mergeCell ref="I14:Z14"/>
    <mergeCell ref="I15:Z15"/>
    <mergeCell ref="A16:Q16"/>
    <mergeCell ref="R16:R18"/>
    <mergeCell ref="S16:S18"/>
    <mergeCell ref="Y16:Z17"/>
    <mergeCell ref="A17:C18"/>
    <mergeCell ref="D17:E18"/>
    <mergeCell ref="F17:G18"/>
    <mergeCell ref="H17:Q18"/>
    <mergeCell ref="T16:X17"/>
    <mergeCell ref="N110:N111"/>
    <mergeCell ref="O110:O111"/>
    <mergeCell ref="P110:P111"/>
    <mergeCell ref="Q110:Q111"/>
    <mergeCell ref="R110:R111"/>
    <mergeCell ref="I110:I111"/>
    <mergeCell ref="J110:J111"/>
    <mergeCell ref="K110:K111"/>
    <mergeCell ref="L110:L111"/>
    <mergeCell ref="M110:M111"/>
    <mergeCell ref="R104:R105"/>
    <mergeCell ref="R107:R108"/>
    <mergeCell ref="M107:M108"/>
    <mergeCell ref="N107:N108"/>
    <mergeCell ref="O107:O108"/>
    <mergeCell ref="P107:P108"/>
    <mergeCell ref="Q107:Q108"/>
    <mergeCell ref="N89:N90"/>
    <mergeCell ref="O89:O90"/>
    <mergeCell ref="P89:P90"/>
    <mergeCell ref="Q89:Q90"/>
    <mergeCell ref="M100:M101"/>
    <mergeCell ref="I100:I101"/>
    <mergeCell ref="J100:J101"/>
    <mergeCell ref="K100:K101"/>
    <mergeCell ref="L100:L101"/>
    <mergeCell ref="G89:G90"/>
    <mergeCell ref="H89:H90"/>
    <mergeCell ref="R89:R90"/>
    <mergeCell ref="R86:R87"/>
    <mergeCell ref="P100:P101"/>
    <mergeCell ref="Q100:Q101"/>
    <mergeCell ref="R100:R101"/>
    <mergeCell ref="I95:I96"/>
    <mergeCell ref="J95:J96"/>
    <mergeCell ref="K95:K96"/>
    <mergeCell ref="L95:L96"/>
    <mergeCell ref="M95:M96"/>
    <mergeCell ref="L86:L87"/>
    <mergeCell ref="K86:K87"/>
    <mergeCell ref="J86:J87"/>
    <mergeCell ref="I86:I87"/>
    <mergeCell ref="I89:I90"/>
    <mergeCell ref="J89:J90"/>
    <mergeCell ref="K89:K90"/>
    <mergeCell ref="L89:L90"/>
    <mergeCell ref="D89:D90"/>
    <mergeCell ref="E89:E90"/>
    <mergeCell ref="F89:F90"/>
    <mergeCell ref="D95:D96"/>
    <mergeCell ref="E95:E96"/>
    <mergeCell ref="F95:F96"/>
    <mergeCell ref="G95:G96"/>
    <mergeCell ref="H95:H96"/>
    <mergeCell ref="D100:D101"/>
    <mergeCell ref="E100:E101"/>
    <mergeCell ref="F100:F101"/>
    <mergeCell ref="G100:G101"/>
    <mergeCell ref="H100:H101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R28:R29"/>
    <mergeCell ref="S28:S29"/>
    <mergeCell ref="R43:R44"/>
    <mergeCell ref="S43:S44"/>
    <mergeCell ref="R46:R47"/>
    <mergeCell ref="S46:S47"/>
    <mergeCell ref="R38:R39"/>
    <mergeCell ref="S38:S39"/>
    <mergeCell ref="R83:R84"/>
    <mergeCell ref="R31:R32"/>
    <mergeCell ref="S31:S32"/>
    <mergeCell ref="R51:R52"/>
    <mergeCell ref="S51:S52"/>
    <mergeCell ref="R54:R55"/>
    <mergeCell ref="S54:S55"/>
    <mergeCell ref="R57:R58"/>
    <mergeCell ref="S57:S58"/>
    <mergeCell ref="S62:S63"/>
    <mergeCell ref="R62:R63"/>
    <mergeCell ref="S83:S84"/>
    <mergeCell ref="S100:S101"/>
    <mergeCell ref="R95:R96"/>
    <mergeCell ref="S95:S96"/>
    <mergeCell ref="N95:N96"/>
    <mergeCell ref="O95:O96"/>
    <mergeCell ref="P95:P96"/>
    <mergeCell ref="Q95:Q96"/>
    <mergeCell ref="O100:O101"/>
    <mergeCell ref="S92:S93"/>
    <mergeCell ref="R92:R93"/>
    <mergeCell ref="N100:N101"/>
    <mergeCell ref="M89:M90"/>
    <mergeCell ref="H86:H87"/>
    <mergeCell ref="Q86:Q87"/>
    <mergeCell ref="P86:P87"/>
    <mergeCell ref="O86:O87"/>
    <mergeCell ref="N86:N87"/>
    <mergeCell ref="M86:M87"/>
    <mergeCell ref="G86:G87"/>
    <mergeCell ref="F86:F87"/>
    <mergeCell ref="D31:D32"/>
    <mergeCell ref="E31:E32"/>
    <mergeCell ref="F31:F32"/>
    <mergeCell ref="G31:G32"/>
    <mergeCell ref="D43:D44"/>
    <mergeCell ref="E43:E44"/>
    <mergeCell ref="F43:F44"/>
    <mergeCell ref="G43:G44"/>
    <mergeCell ref="D46:D47"/>
    <mergeCell ref="E46:E47"/>
    <mergeCell ref="F46:F47"/>
    <mergeCell ref="G46:G47"/>
    <mergeCell ref="I43:I44"/>
    <mergeCell ref="J43:J44"/>
    <mergeCell ref="K43:K44"/>
    <mergeCell ref="L43:L44"/>
    <mergeCell ref="P46:P47"/>
    <mergeCell ref="Q46:Q47"/>
    <mergeCell ref="H46:H47"/>
    <mergeCell ref="E86:E87"/>
    <mergeCell ref="D86:D87"/>
    <mergeCell ref="G51:G52"/>
    <mergeCell ref="D54:D55"/>
    <mergeCell ref="E54:E55"/>
    <mergeCell ref="F54:F55"/>
    <mergeCell ref="G54:G55"/>
    <mergeCell ref="D51:D52"/>
    <mergeCell ref="E51:E52"/>
    <mergeCell ref="F51:F52"/>
    <mergeCell ref="D62:D63"/>
    <mergeCell ref="E62:E63"/>
    <mergeCell ref="P51:P52"/>
    <mergeCell ref="Q51:Q52"/>
    <mergeCell ref="I51:I52"/>
    <mergeCell ref="J51:J52"/>
    <mergeCell ref="K51:K52"/>
    <mergeCell ref="L51:L52"/>
    <mergeCell ref="M51:M52"/>
    <mergeCell ref="F62:F63"/>
    <mergeCell ref="M31:M32"/>
    <mergeCell ref="N31:N32"/>
    <mergeCell ref="O31:O32"/>
    <mergeCell ref="P31:P32"/>
    <mergeCell ref="Q31:Q32"/>
    <mergeCell ref="H31:H32"/>
    <mergeCell ref="I31:I32"/>
    <mergeCell ref="J31:J32"/>
    <mergeCell ref="K31:K32"/>
    <mergeCell ref="L31:L32"/>
    <mergeCell ref="M43:M44"/>
    <mergeCell ref="N43:N44"/>
    <mergeCell ref="O43:O44"/>
    <mergeCell ref="P43:P44"/>
    <mergeCell ref="Q43:Q44"/>
    <mergeCell ref="H43:H44"/>
    <mergeCell ref="H51:H52"/>
    <mergeCell ref="M46:M47"/>
    <mergeCell ref="N46:N47"/>
    <mergeCell ref="O46:O47"/>
    <mergeCell ref="Q62:Q63"/>
    <mergeCell ref="I62:I63"/>
    <mergeCell ref="J62:J63"/>
    <mergeCell ref="H54:H55"/>
    <mergeCell ref="I54:I55"/>
    <mergeCell ref="J54:J55"/>
    <mergeCell ref="K54:K55"/>
    <mergeCell ref="L54:L55"/>
    <mergeCell ref="M54:M55"/>
    <mergeCell ref="N54:N55"/>
    <mergeCell ref="O54:O55"/>
    <mergeCell ref="K62:K63"/>
    <mergeCell ref="L62:L63"/>
    <mergeCell ref="M62:M63"/>
    <mergeCell ref="I46:I47"/>
    <mergeCell ref="J46:J47"/>
    <mergeCell ref="K46:K47"/>
    <mergeCell ref="L46:L47"/>
    <mergeCell ref="N51:N52"/>
    <mergeCell ref="O51:O52"/>
    <mergeCell ref="Z51:Z52"/>
    <mergeCell ref="Z38:Z39"/>
    <mergeCell ref="Z28:Z29"/>
    <mergeCell ref="G62:G63"/>
    <mergeCell ref="H62:H63"/>
    <mergeCell ref="P54:P55"/>
    <mergeCell ref="Q54:Q55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M57:M58"/>
    <mergeCell ref="N57:N58"/>
    <mergeCell ref="O57:O58"/>
    <mergeCell ref="P57:P58"/>
    <mergeCell ref="Q57:Q58"/>
    <mergeCell ref="N62:N63"/>
    <mergeCell ref="O62:O63"/>
    <mergeCell ref="P62:P63"/>
  </mergeCells>
  <printOptions horizontalCentered="1"/>
  <pageMargins left="0.118055555555556" right="0.118055555555556" top="0.74791666666666701" bottom="0.15763888888888899" header="0.511811023622047" footer="0.511811023622047"/>
  <pageSetup paperSize="9" scale="56" firstPageNumber="34" fitToHeight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1</vt:lpstr>
      <vt:lpstr>'Приложение 1'!Excel_BuiltIn_Print_Area</vt:lpstr>
      <vt:lpstr>'Приложение 1'!Excel_BuiltIn_Print_Titles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Пользователь Windows</cp:lastModifiedBy>
  <cp:revision>7</cp:revision>
  <cp:lastPrinted>2025-02-24T06:15:14Z</cp:lastPrinted>
  <dcterms:created xsi:type="dcterms:W3CDTF">2022-07-01T09:58:21Z</dcterms:created>
  <dcterms:modified xsi:type="dcterms:W3CDTF">2025-03-19T09:11:06Z</dcterms:modified>
  <dc:language>ru-RU</dc:language>
</cp:coreProperties>
</file>