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10" windowWidth="19420" windowHeight="9210"/>
  </bookViews>
  <sheets>
    <sheet name="приложение 6 (вед " sheetId="1" r:id="rId1"/>
  </sheets>
  <externalReferences>
    <externalReference r:id="rId2"/>
    <externalReference r:id="rId3"/>
  </externalReferences>
  <calcPr calcId="125725"/>
</workbook>
</file>

<file path=xl/calcChain.xml><?xml version="1.0" encoding="utf-8"?>
<calcChain xmlns="http://schemas.openxmlformats.org/spreadsheetml/2006/main">
  <c r="H279" i="1"/>
  <c r="H278" s="1"/>
  <c r="H277" s="1"/>
  <c r="H276" s="1"/>
  <c r="H275" s="1"/>
  <c r="H274" s="1"/>
  <c r="G279"/>
  <c r="F279"/>
  <c r="F278" s="1"/>
  <c r="F277" s="1"/>
  <c r="F276" s="1"/>
  <c r="F275" s="1"/>
  <c r="F274" s="1"/>
  <c r="G278"/>
  <c r="G277" s="1"/>
  <c r="G276" s="1"/>
  <c r="G275" s="1"/>
  <c r="G274" s="1"/>
  <c r="H272"/>
  <c r="G272"/>
  <c r="F272"/>
  <c r="H271"/>
  <c r="G271"/>
  <c r="G269" s="1"/>
  <c r="G267" s="1"/>
  <c r="G266" s="1"/>
  <c r="G265" s="1"/>
  <c r="G264" s="1"/>
  <c r="F271"/>
  <c r="F269" s="1"/>
  <c r="F267" s="1"/>
  <c r="F266" s="1"/>
  <c r="F265" s="1"/>
  <c r="F264" s="1"/>
  <c r="H269"/>
  <c r="H267"/>
  <c r="H266" s="1"/>
  <c r="H265" s="1"/>
  <c r="H264" s="1"/>
  <c r="H262"/>
  <c r="H260" s="1"/>
  <c r="H259" s="1"/>
  <c r="H258" s="1"/>
  <c r="G262"/>
  <c r="G260" s="1"/>
  <c r="G259" s="1"/>
  <c r="G258" s="1"/>
  <c r="G261"/>
  <c r="F261"/>
  <c r="F260"/>
  <c r="F259" s="1"/>
  <c r="F258" s="1"/>
  <c r="H255"/>
  <c r="G255"/>
  <c r="F255"/>
  <c r="H254"/>
  <c r="H253" s="1"/>
  <c r="G254"/>
  <c r="F254"/>
  <c r="F253" s="1"/>
  <c r="G253"/>
  <c r="H251"/>
  <c r="G251"/>
  <c r="F251"/>
  <c r="F250"/>
  <c r="G249"/>
  <c r="G248" s="1"/>
  <c r="G247" s="1"/>
  <c r="H248"/>
  <c r="H247" s="1"/>
  <c r="H239" s="1"/>
  <c r="F248"/>
  <c r="F247" s="1"/>
  <c r="H243"/>
  <c r="G243"/>
  <c r="F243"/>
  <c r="H241"/>
  <c r="G241"/>
  <c r="F241"/>
  <c r="H237"/>
  <c r="G237"/>
  <c r="F237"/>
  <c r="H236"/>
  <c r="G236"/>
  <c r="F236"/>
  <c r="H234"/>
  <c r="H233" s="1"/>
  <c r="H232" s="1"/>
  <c r="H227" s="1"/>
  <c r="G234"/>
  <c r="F234"/>
  <c r="F233" s="1"/>
  <c r="F232" s="1"/>
  <c r="G233"/>
  <c r="G232" s="1"/>
  <c r="G227" s="1"/>
  <c r="H229"/>
  <c r="G229"/>
  <c r="F229"/>
  <c r="H228"/>
  <c r="G228"/>
  <c r="F228"/>
  <c r="F227" s="1"/>
  <c r="H220"/>
  <c r="H218" s="1"/>
  <c r="H217" s="1"/>
  <c r="G220"/>
  <c r="F220"/>
  <c r="G218"/>
  <c r="G217" s="1"/>
  <c r="F218"/>
  <c r="F217"/>
  <c r="H215"/>
  <c r="G215"/>
  <c r="G214" s="1"/>
  <c r="G213" s="1"/>
  <c r="F215"/>
  <c r="H214"/>
  <c r="H213" s="1"/>
  <c r="F214"/>
  <c r="F213" s="1"/>
  <c r="F211"/>
  <c r="H209"/>
  <c r="H207" s="1"/>
  <c r="H206" s="1"/>
  <c r="G209"/>
  <c r="G207" s="1"/>
  <c r="G206" s="1"/>
  <c r="F209"/>
  <c r="F207"/>
  <c r="F206" s="1"/>
  <c r="H197"/>
  <c r="H195" s="1"/>
  <c r="H193" s="1"/>
  <c r="G197"/>
  <c r="F197"/>
  <c r="F195" s="1"/>
  <c r="F193" s="1"/>
  <c r="G195"/>
  <c r="G193"/>
  <c r="H190"/>
  <c r="H188" s="1"/>
  <c r="H186" s="1"/>
  <c r="G190"/>
  <c r="F190"/>
  <c r="F188" s="1"/>
  <c r="F186" s="1"/>
  <c r="G188"/>
  <c r="G186"/>
  <c r="H182"/>
  <c r="G182"/>
  <c r="G181" s="1"/>
  <c r="G180" s="1"/>
  <c r="G179" s="1"/>
  <c r="F182"/>
  <c r="H181"/>
  <c r="H180" s="1"/>
  <c r="H179" s="1"/>
  <c r="F181"/>
  <c r="F180" s="1"/>
  <c r="F179" s="1"/>
  <c r="H173"/>
  <c r="H171" s="1"/>
  <c r="H169" s="1"/>
  <c r="H168" s="1"/>
  <c r="H167" s="1"/>
  <c r="H166" s="1"/>
  <c r="G173"/>
  <c r="F173"/>
  <c r="F171" s="1"/>
  <c r="F169" s="1"/>
  <c r="F168" s="1"/>
  <c r="F167" s="1"/>
  <c r="F166" s="1"/>
  <c r="G171"/>
  <c r="G169" s="1"/>
  <c r="G168" s="1"/>
  <c r="G167" s="1"/>
  <c r="G166" s="1"/>
  <c r="H162"/>
  <c r="G162"/>
  <c r="G160" s="1"/>
  <c r="G159" s="1"/>
  <c r="G158" s="1"/>
  <c r="G157" s="1"/>
  <c r="G156" s="1"/>
  <c r="F162"/>
  <c r="F160" s="1"/>
  <c r="F159" s="1"/>
  <c r="F158" s="1"/>
  <c r="F157" s="1"/>
  <c r="F156" s="1"/>
  <c r="H160"/>
  <c r="H159" s="1"/>
  <c r="H158" s="1"/>
  <c r="H157" s="1"/>
  <c r="H156" s="1"/>
  <c r="H154"/>
  <c r="H153" s="1"/>
  <c r="G154"/>
  <c r="F154"/>
  <c r="F153" s="1"/>
  <c r="G153"/>
  <c r="F152"/>
  <c r="F151" s="1"/>
  <c r="F150" s="1"/>
  <c r="F148" s="1"/>
  <c r="F147" s="1"/>
  <c r="F146" s="1"/>
  <c r="F145" s="1"/>
  <c r="F144" s="1"/>
  <c r="H151"/>
  <c r="H150" s="1"/>
  <c r="H148" s="1"/>
  <c r="H147" s="1"/>
  <c r="H146" s="1"/>
  <c r="H145" s="1"/>
  <c r="H144" s="1"/>
  <c r="G151"/>
  <c r="G150" s="1"/>
  <c r="G148" s="1"/>
  <c r="G147" s="1"/>
  <c r="G146" s="1"/>
  <c r="G145" s="1"/>
  <c r="H142"/>
  <c r="H141" s="1"/>
  <c r="H140" s="1"/>
  <c r="G142"/>
  <c r="G141" s="1"/>
  <c r="G140" s="1"/>
  <c r="G139" s="1"/>
  <c r="G138" s="1"/>
  <c r="G137" s="1"/>
  <c r="F142"/>
  <c r="F141" s="1"/>
  <c r="F140" s="1"/>
  <c r="H138"/>
  <c r="H137" s="1"/>
  <c r="F137"/>
  <c r="H135"/>
  <c r="G135"/>
  <c r="G134" s="1"/>
  <c r="G132" s="1"/>
  <c r="F135"/>
  <c r="H134"/>
  <c r="F134"/>
  <c r="F132" s="1"/>
  <c r="H132"/>
  <c r="H124"/>
  <c r="H123" s="1"/>
  <c r="G124"/>
  <c r="F124"/>
  <c r="F123" s="1"/>
  <c r="G123"/>
  <c r="G114" s="1"/>
  <c r="G113" s="1"/>
  <c r="G112" s="1"/>
  <c r="G111" s="1"/>
  <c r="G110" s="1"/>
  <c r="H119"/>
  <c r="H116" s="1"/>
  <c r="G119"/>
  <c r="F119"/>
  <c r="F116" s="1"/>
  <c r="G116"/>
  <c r="H107"/>
  <c r="G107"/>
  <c r="G106" s="1"/>
  <c r="G103" s="1"/>
  <c r="G102" s="1"/>
  <c r="F107"/>
  <c r="H106"/>
  <c r="F106"/>
  <c r="F103" s="1"/>
  <c r="F102" s="1"/>
  <c r="H103"/>
  <c r="H102" s="1"/>
  <c r="H100"/>
  <c r="F100"/>
  <c r="F99" s="1"/>
  <c r="C100"/>
  <c r="B100"/>
  <c r="H99"/>
  <c r="G99"/>
  <c r="C99"/>
  <c r="H96"/>
  <c r="G96"/>
  <c r="G94" s="1"/>
  <c r="G93" s="1"/>
  <c r="F96"/>
  <c r="H94"/>
  <c r="H93" s="1"/>
  <c r="F94"/>
  <c r="H91"/>
  <c r="H90" s="1"/>
  <c r="G91"/>
  <c r="G90" s="1"/>
  <c r="F91"/>
  <c r="F90" s="1"/>
  <c r="H88"/>
  <c r="H86" s="1"/>
  <c r="H84" s="1"/>
  <c r="H83" s="1"/>
  <c r="G88"/>
  <c r="F88"/>
  <c r="F86" s="1"/>
  <c r="G86"/>
  <c r="G84" s="1"/>
  <c r="H81"/>
  <c r="G81"/>
  <c r="G80" s="1"/>
  <c r="G79" s="1"/>
  <c r="G78" s="1"/>
  <c r="F81"/>
  <c r="F80" s="1"/>
  <c r="F79" s="1"/>
  <c r="F78" s="1"/>
  <c r="H80"/>
  <c r="H79"/>
  <c r="H78" s="1"/>
  <c r="H74"/>
  <c r="H73" s="1"/>
  <c r="H72" s="1"/>
  <c r="H71" s="1"/>
  <c r="H70" s="1"/>
  <c r="G74"/>
  <c r="G73" s="1"/>
  <c r="G72" s="1"/>
  <c r="G71" s="1"/>
  <c r="G70" s="1"/>
  <c r="F74"/>
  <c r="F73" s="1"/>
  <c r="F72" s="1"/>
  <c r="F71" s="1"/>
  <c r="F70" s="1"/>
  <c r="H68"/>
  <c r="G68"/>
  <c r="G67" s="1"/>
  <c r="G66" s="1"/>
  <c r="G65" s="1"/>
  <c r="G64" s="1"/>
  <c r="G63" s="1"/>
  <c r="F68"/>
  <c r="H67"/>
  <c r="H66" s="1"/>
  <c r="H65" s="1"/>
  <c r="H64" s="1"/>
  <c r="H63" s="1"/>
  <c r="F67"/>
  <c r="F66" s="1"/>
  <c r="F65" s="1"/>
  <c r="F64" s="1"/>
  <c r="F63" s="1"/>
  <c r="H61"/>
  <c r="H59" s="1"/>
  <c r="H57" s="1"/>
  <c r="H56" s="1"/>
  <c r="H55" s="1"/>
  <c r="G61"/>
  <c r="F61"/>
  <c r="G59"/>
  <c r="G57" s="1"/>
  <c r="G56" s="1"/>
  <c r="G55" s="1"/>
  <c r="F59"/>
  <c r="F57" s="1"/>
  <c r="F56" s="1"/>
  <c r="F55" s="1"/>
  <c r="H53"/>
  <c r="H52" s="1"/>
  <c r="G53"/>
  <c r="F53"/>
  <c r="G52"/>
  <c r="F52"/>
  <c r="F51"/>
  <c r="H48"/>
  <c r="H46" s="1"/>
  <c r="G48"/>
  <c r="G46" s="1"/>
  <c r="G39" s="1"/>
  <c r="G38" s="1"/>
  <c r="G37" s="1"/>
  <c r="G36" s="1"/>
  <c r="F48"/>
  <c r="F46" s="1"/>
  <c r="F42"/>
  <c r="F41" s="1"/>
  <c r="F40" s="1"/>
  <c r="H41"/>
  <c r="G41"/>
  <c r="H40"/>
  <c r="G40"/>
  <c r="F34"/>
  <c r="F33"/>
  <c r="F32" s="1"/>
  <c r="F29" s="1"/>
  <c r="F28" s="1"/>
  <c r="F27" s="1"/>
  <c r="F26" s="1"/>
  <c r="F25" s="1"/>
  <c r="H32"/>
  <c r="H29" s="1"/>
  <c r="H28" s="1"/>
  <c r="H27" s="1"/>
  <c r="H26" s="1"/>
  <c r="H25" s="1"/>
  <c r="G32"/>
  <c r="G29"/>
  <c r="G28" s="1"/>
  <c r="G27" s="1"/>
  <c r="G26" s="1"/>
  <c r="G25" s="1"/>
  <c r="F39" l="1"/>
  <c r="F38" s="1"/>
  <c r="F37" s="1"/>
  <c r="F36" s="1"/>
  <c r="H178"/>
  <c r="H177" s="1"/>
  <c r="H226"/>
  <c r="H225" s="1"/>
  <c r="H224" s="1"/>
  <c r="H223" s="1"/>
  <c r="F114"/>
  <c r="F113" s="1"/>
  <c r="F112" s="1"/>
  <c r="F111" s="1"/>
  <c r="F110" s="1"/>
  <c r="G131"/>
  <c r="G130" s="1"/>
  <c r="G129" s="1"/>
  <c r="G127" s="1"/>
  <c r="G144"/>
  <c r="F205"/>
  <c r="F204" s="1"/>
  <c r="F203" s="1"/>
  <c r="H114"/>
  <c r="H113" s="1"/>
  <c r="H112" s="1"/>
  <c r="H111" s="1"/>
  <c r="H110" s="1"/>
  <c r="F239"/>
  <c r="F226" s="1"/>
  <c r="F225" s="1"/>
  <c r="F224" s="1"/>
  <c r="F223" s="1"/>
  <c r="H39"/>
  <c r="H38" s="1"/>
  <c r="H37" s="1"/>
  <c r="H36" s="1"/>
  <c r="H24" s="1"/>
  <c r="F84"/>
  <c r="G83"/>
  <c r="G77" s="1"/>
  <c r="G76" s="1"/>
  <c r="G24" s="1"/>
  <c r="G281" s="1"/>
  <c r="G23" s="1"/>
  <c r="H131"/>
  <c r="H130" s="1"/>
  <c r="H129" s="1"/>
  <c r="H127" s="1"/>
  <c r="G178"/>
  <c r="G177" s="1"/>
  <c r="H77"/>
  <c r="H76" s="1"/>
  <c r="F131"/>
  <c r="F130" s="1"/>
  <c r="F129" s="1"/>
  <c r="F127" s="1"/>
  <c r="G239"/>
  <c r="F93"/>
  <c r="F83" s="1"/>
  <c r="F77" s="1"/>
  <c r="F76" s="1"/>
  <c r="F24" s="1"/>
  <c r="F178"/>
  <c r="F177" s="1"/>
  <c r="F165" s="1"/>
  <c r="G205"/>
  <c r="G204" s="1"/>
  <c r="G203" s="1"/>
  <c r="G165"/>
  <c r="H205"/>
  <c r="H204" s="1"/>
  <c r="H203" s="1"/>
  <c r="H165" s="1"/>
  <c r="G226"/>
  <c r="G225" s="1"/>
  <c r="G224" s="1"/>
  <c r="G223" s="1"/>
  <c r="H261"/>
  <c r="F281" l="1"/>
  <c r="F23" s="1"/>
  <c r="H281"/>
  <c r="H23" s="1"/>
</calcChain>
</file>

<file path=xl/sharedStrings.xml><?xml version="1.0" encoding="utf-8"?>
<sst xmlns="http://schemas.openxmlformats.org/spreadsheetml/2006/main" count="420" uniqueCount="143">
  <si>
    <t>Приложение 4</t>
  </si>
  <si>
    <t xml:space="preserve">                                                                               к Решению Совета депутатов</t>
  </si>
  <si>
    <t>Козловского сельского поселения</t>
  </si>
  <si>
    <t xml:space="preserve">                                                              от ___ августа 2022  года  № ____</t>
  </si>
  <si>
    <t>Приложение 5</t>
  </si>
  <si>
    <t xml:space="preserve">                                                                               к Решению Думы</t>
  </si>
  <si>
    <t>Конаковского муниципального округа</t>
  </si>
  <si>
    <t>Приложение 6</t>
  </si>
  <si>
    <t xml:space="preserve">              «О бюджете Козловского сельского</t>
  </si>
  <si>
    <t xml:space="preserve">поселения  на 2021 год  и </t>
  </si>
  <si>
    <t xml:space="preserve">         на плановый период 2022 и 2023 годов»</t>
  </si>
  <si>
    <t xml:space="preserve">                                                         от 20 декабря 2022  года  № 111</t>
  </si>
  <si>
    <t>Ведомственная структура расходов бюджета Козловского сельского поселения по главным распорядителям бюджетных средств, разделам, подразделам, целевым статьям (непрограммным  направлениям деятельности), группам, подгруппам и элементам видов расходов классификации расходов бюджетов на 2023 год и на  плановый период 2024  и 2025 годов</t>
  </si>
  <si>
    <t>РП</t>
  </si>
  <si>
    <t>КЦСР</t>
  </si>
  <si>
    <t>КВР</t>
  </si>
  <si>
    <t>Наименование</t>
  </si>
  <si>
    <t>2023 год Сумма, тыс. руб</t>
  </si>
  <si>
    <t>2024 год Сумма, тыс. руб</t>
  </si>
  <si>
    <t>2025 год Сумма, тыс. руб</t>
  </si>
  <si>
    <t>МУ "Администрация Козловского сельского поселения"</t>
  </si>
  <si>
    <t>0100</t>
  </si>
  <si>
    <t>ОБЩЕГОСУДАРСТЕННЫЕ ВОПРОСЫ</t>
  </si>
  <si>
    <t>714</t>
  </si>
  <si>
    <t>0102</t>
  </si>
  <si>
    <t>Функционирование высшего должностного лица субъекта Российской Федерации  и муниципального образования</t>
  </si>
  <si>
    <t>Расходы не включенные в муниципальные программы</t>
  </si>
  <si>
    <t>Расходы на обеспечение деятельности представительных и исполнительных органов местного самоуправления</t>
  </si>
  <si>
    <t>Глава городского, сельского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</si>
  <si>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</si>
  <si>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</si>
  <si>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</si>
  <si>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</si>
  <si>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</si>
  <si>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</si>
  <si>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Центральный аппарат исполнительных органов местного самоуправления городских, сельских поселений</t>
  </si>
  <si>
    <t xml:space="preserve">Фонд оплаты труда государственных (муниципальных) органов </t>
  </si>
  <si>
    <t>Иные выплаты персоналу государственных (муниципальных) органов, за исключением фонда оплаты труда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</si>
  <si>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</si>
  <si>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</si>
  <si>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Прочая  закупка товаров, работ и услуг </t>
  </si>
  <si>
    <t>Закупка энергетических ресурсов</t>
  </si>
  <si>
    <t>Иные бюджетные ассигнования</t>
  </si>
  <si>
    <t>Уплата налогов, сборов и иных платежей</t>
  </si>
  <si>
    <t>Уплата иных платежей</t>
  </si>
  <si>
    <t>0106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</si>
  <si>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</si>
  <si>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Отдельные мероприятия не включенные в муниципальные программы за счет средств местного бюджета</t>
  </si>
  <si>
    <t>Межбюджетные трансферты бюджету Конаковского района из бюджетов поселений на осуществление части полномочий в части исполнения бюджета поселения в соответствии  с заключенными соглашениями</t>
  </si>
  <si>
    <t xml:space="preserve">Межбюджетные трансферты </t>
  </si>
  <si>
    <t xml:space="preserve">Иные межбюджетные трансферты </t>
  </si>
  <si>
    <t>0107</t>
  </si>
  <si>
    <t>Обеспечение проведения выборов и референдумов</t>
  </si>
  <si>
    <t>Проведение выборов и референдумов в городских, сельских поселениях</t>
  </si>
  <si>
    <t>0170</t>
  </si>
  <si>
    <t>0111</t>
  </si>
  <si>
    <t xml:space="preserve">Резервные фонды </t>
  </si>
  <si>
    <t xml:space="preserve">Резервные фонды  исполнительных органов </t>
  </si>
  <si>
    <t>Резервные фонды  исполнительных органов городских, сельских поселений</t>
  </si>
  <si>
    <t xml:space="preserve">Резервные средства </t>
  </si>
  <si>
    <t>0113</t>
  </si>
  <si>
    <t>Другие общегосударственные вопросы</t>
  </si>
  <si>
    <t>Оценка недвижимости, признание прав и регулирование отношений по муниципальной собственности городских, сельских поселений</t>
  </si>
  <si>
    <t>Выполнение других обязательств городских, сельских поселений</t>
  </si>
  <si>
    <t>Закупка товаров, работ и услуг для  обеспечения государственных (муниципальных) нужд</t>
  </si>
  <si>
    <t>9940040090</t>
  </si>
  <si>
    <t>Расходы на отдельные мероприятия за счет целевых межбюджетных трансфертов</t>
  </si>
  <si>
    <t>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</si>
  <si>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0200</t>
  </si>
  <si>
    <t xml:space="preserve">НАЦИОНАЛЬНАЯ ОБОРОНА </t>
  </si>
  <si>
    <t>0203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</si>
  <si>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</si>
  <si>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</si>
  <si>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Взносы по обязательному социальному страхованию на выплаты денежного содержания и  иные выплаты работникам государственных (муниципальных) органов</t>
  </si>
  <si>
    <t xml:space="preserve"> Иные закупки товаров, работ и услуг для обеспечения государственных (муниципальных)   нужд</t>
  </si>
  <si>
    <t>0300</t>
  </si>
  <si>
    <t>НАЦИОНАЛЬНАЯ БЕЗОПАСНОСТЬ И ПРАВООХРАНИТЕЛЬНАЯ 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</si>
  <si>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</si>
  <si>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</si>
  <si>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Предупреждение и ликвидация чрезвычайных ситуаций природного и техногенного характера на территории  городских, сельских поселений</t>
  </si>
  <si>
    <t>Обеспечение первичных мер пожарной безопасности городских, сельских поселений</t>
  </si>
  <si>
    <t>Закупка товаров, работ и услуг для обеспечения государственных      (муниципальных) нужд</t>
  </si>
  <si>
    <t>Иные закупки товаров, работ и услуг  для обеспечения государственных  (муниципальных) нужд</t>
  </si>
  <si>
    <t xml:space="preserve">Прочая закупка товаров, работ и услуг </t>
  </si>
  <si>
    <t>0400</t>
  </si>
  <si>
    <t>НАЦИОНАЛЬНАЯ ЭКОНОМИКА</t>
  </si>
  <si>
    <t>0409</t>
  </si>
  <si>
    <t>Дорожное хозяйство (дорожные фонды)</t>
  </si>
  <si>
    <t>Содержание и строительство автомобильных дорог и инженерных сооружений на них в границах  городских, сельских поселений</t>
  </si>
  <si>
    <t xml:space="preserve">Закупка товаров, работ и услуг для обеспечения  государственных (муниципальных) нужд </t>
  </si>
  <si>
    <t>99400S1090</t>
  </si>
  <si>
    <t>Проведение мероприятий по безопасности дорожного движения на автомобильных дорогах общего пользования местного значения в границах населенных пунктов поселения за счет местного бюджета</t>
  </si>
  <si>
    <t>0412</t>
  </si>
  <si>
    <t>Другие вопросы в области национальной экономики</t>
  </si>
  <si>
    <t>Мероприятия по землеустройству и землепользованию  городских, сельских поселений</t>
  </si>
  <si>
    <t xml:space="preserve">Закупка товаров, работ и услуг для  обеспечения государственных (муниципальных) нужд </t>
  </si>
  <si>
    <t>0500</t>
  </si>
  <si>
    <t>ЖИЛИЩНО – КОММУНАЛЬНОЕ ХОЗЯЙСТВО</t>
  </si>
  <si>
    <t>0501</t>
  </si>
  <si>
    <t>Жилищное хозяйство</t>
  </si>
  <si>
    <t xml:space="preserve">Мероприятия в области жилищного хозяйства в городских, сельских поселениях </t>
  </si>
  <si>
    <t>0502</t>
  </si>
  <si>
    <t>Коммунальное хозяйство</t>
  </si>
  <si>
    <t>Мероприятия в области коммунального хозяйства в городских, сельских поселениях</t>
  </si>
  <si>
    <t>0503</t>
  </si>
  <si>
    <t>Благоустройство</t>
  </si>
  <si>
    <t>Уличное освещение в городских, сельских поселениях</t>
  </si>
  <si>
    <t>Организация и содержание мест захоронения в городских, сельских поселениях</t>
  </si>
  <si>
    <t>Прочие мероприятия по благоустройству в городских, сельских  поселениях</t>
  </si>
  <si>
    <t>0800</t>
  </si>
  <si>
    <t xml:space="preserve">КУЛЬТУРА, КИНЕМАТОГРАФИЯ           </t>
  </si>
  <si>
    <t>0801</t>
  </si>
  <si>
    <t>Культура</t>
  </si>
  <si>
    <t xml:space="preserve">Культурно-досуговое обслуживание  муниципальными   учреждениями городских, сельских поселений </t>
  </si>
  <si>
    <t>Расходы на выплаты 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</si>
  <si>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</si>
  <si>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</si>
  <si>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</si>
  <si>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Закупка товаров, работ и услуг для обеспечения государственных   (муниципальных) нужд</t>
  </si>
  <si>
    <t>Прочая закупка товаров, работ и  услуг</t>
  </si>
  <si>
    <t xml:space="preserve"> Закупка энергетических ресурсов</t>
  </si>
  <si>
    <t>Уплата налогов,сборов и иных платежей</t>
  </si>
  <si>
    <t xml:space="preserve">Библиотечное обслуживание  муниципальными   учреждениями городских, сельских поселений </t>
  </si>
  <si>
    <t>99400S0680</t>
  </si>
  <si>
    <t>Повышение заработной платы работникам муниципальных учреждений культуры городских и сельских поселений</t>
  </si>
  <si>
    <t>Повышение заработной платы работникам  учреждений культуры за счет средств областного бюджета</t>
  </si>
  <si>
    <t>Социальная политика</t>
  </si>
  <si>
    <t>Социальное обеспечение населения</t>
  </si>
  <si>
    <t>1003</t>
  </si>
  <si>
    <t>Мероприятия в области социальной политики в городских, сельских поселениях</t>
  </si>
  <si>
    <t>Социальное обеспечение и иные
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</si>
  <si>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</si>
  <si>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</si>
  <si>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</si>
  <si>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</si>
  <si>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</si>
  <si>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1301</t>
  </si>
  <si>
    <t>Отдельные мероприятия, не включенные в муниципальные программы за счет средств местного бюджета</t>
  </si>
  <si>
    <t xml:space="preserve">Процентные платежи по долговым  обязательствам  городских, сельских  поселений </t>
  </si>
  <si>
    <t>Обслуживание  государственного (муниципального) долга</t>
  </si>
  <si>
    <t>Обслуживание  муниципального долга</t>
  </si>
  <si>
    <t>ВСЕГО:</t>
  </si>
  <si>
    <t xml:space="preserve">                                                              от 15 декабря 2023  года  № 91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</si>
</sst>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9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vertical="top" wrapText="1"/>
    </xf>
    <xf numFmtId="165" fontId="7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49" fontId="6" fillId="0" borderId="1" xfId="0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65" fontId="6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165" fontId="5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164" fontId="0" fillId="0" borderId="0" xfId="0" applyNumberFormat="1"/>
    <xf numFmtId="4" fontId="0" fillId="0" borderId="0" xfId="0" applyNumberFormat="1"/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right" vertical="center" wrapText="1"/>
    </xf>
    <xf numFmtId="165" fontId="5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right" vertical="center" wrapText="1"/>
    </xf>
    <xf numFmtId="49" fontId="5" fillId="0" borderId="4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&#1080;&#1083;_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AC14~1/LOCALS~1/Temp/&#1042;&#1088;&#1077;&#1084;&#1077;&#1085;&#1085;&#1072;&#1103;%20&#1087;&#1072;&#1087;&#1082;&#1072;%201%20&#1076;&#1083;&#1103;%20&#1054;&#1082;&#1086;&#1085;&#1095;&#1072;&#1090;%20&#1074;&#1072;&#1088;&#1080;&#1072;&#1085;&#1090;.zip/&#1054;&#1082;&#1086;&#1085;&#1095;&#1072;&#1090;%20&#1074;&#1072;&#1088;&#1080;&#1072;&#1085;&#1090;/&#1058;&#1072;&#1083;&#1080;&#1094;&#1099;%20&#1087;&#1086;%20&#1073;&#1102;&#1076;&#1078;&#1077;&#1090;&#1091;%20&#1085;&#1072;%202019%20&#1075;&#1086;&#1076;(&#1086;&#1082;&#1086;&#1085;&#1095;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3 доходы (2)"/>
      <sheetName val="приложение 1 ист фин"/>
      <sheetName val="приложение 3 доходы"/>
      <sheetName val="приложение 4Расх"/>
      <sheetName val="приложение 5 (РПЦ)"/>
      <sheetName val="приложение 6 (вед "/>
    </sheetNames>
    <sheetDataSet>
      <sheetData sheetId="0"/>
      <sheetData sheetId="1"/>
      <sheetData sheetId="2"/>
      <sheetData sheetId="3"/>
      <sheetData sheetId="4">
        <row r="32">
          <cell r="E32">
            <v>794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5(дох)"/>
      <sheetName val="приложение 6(РП)"/>
      <sheetName val="приложение 7 (РПЦ)"/>
      <sheetName val="приложение 8(вед стр)"/>
    </sheetNames>
    <sheetDataSet>
      <sheetData sheetId="0" refreshError="1"/>
      <sheetData sheetId="1" refreshError="1"/>
      <sheetData sheetId="2" refreshError="1"/>
      <sheetData sheetId="3" refreshError="1">
        <row r="77">
          <cell r="A77" t="str">
            <v>0113</v>
          </cell>
        </row>
        <row r="78">
          <cell r="B78">
            <v>9940040090</v>
          </cell>
        </row>
        <row r="79">
          <cell r="A79" t="str">
            <v>0113</v>
          </cell>
          <cell r="B79">
            <v>9940040090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89"/>
  <sheetViews>
    <sheetView tabSelected="1" topLeftCell="A7" workbookViewId="0">
      <selection activeCell="H12" sqref="H12"/>
    </sheetView>
  </sheetViews>
  <sheetFormatPr defaultRowHeight="14.5"/>
  <cols>
    <col min="1" max="1" width="5.26953125" customWidth="1"/>
    <col min="2" max="2" width="5.54296875" customWidth="1"/>
    <col min="3" max="3" width="12.26953125" customWidth="1"/>
    <col min="4" max="4" width="6.81640625" customWidth="1"/>
    <col min="5" max="5" width="37.7265625" customWidth="1"/>
    <col min="6" max="6" width="10.81640625" customWidth="1"/>
    <col min="7" max="7" width="13" customWidth="1"/>
    <col min="8" max="8" width="13.26953125" customWidth="1"/>
  </cols>
  <sheetData>
    <row r="1" spans="2:8" hidden="1">
      <c r="H1" s="1" t="s">
        <v>0</v>
      </c>
    </row>
    <row r="2" spans="2:8" hidden="1">
      <c r="H2" s="1" t="s">
        <v>1</v>
      </c>
    </row>
    <row r="3" spans="2:8" hidden="1">
      <c r="H3" s="1" t="s">
        <v>2</v>
      </c>
    </row>
    <row r="4" spans="2:8" hidden="1">
      <c r="H4" s="1" t="s">
        <v>3</v>
      </c>
    </row>
    <row r="5" spans="2:8" hidden="1"/>
    <row r="6" spans="2:8" ht="14.25" hidden="1" customHeight="1">
      <c r="B6" s="1"/>
      <c r="C6" s="1"/>
      <c r="D6" s="1"/>
      <c r="E6" s="1"/>
      <c r="F6" s="1"/>
      <c r="G6" s="1"/>
      <c r="H6" s="1"/>
    </row>
    <row r="7" spans="2:8" ht="14.25" customHeight="1">
      <c r="B7" s="1"/>
      <c r="C7" s="1"/>
      <c r="D7" s="1"/>
      <c r="E7" s="1"/>
      <c r="F7" s="1"/>
      <c r="G7" s="1"/>
      <c r="H7" s="1" t="s">
        <v>4</v>
      </c>
    </row>
    <row r="8" spans="2:8" ht="14.25" customHeight="1">
      <c r="B8" s="1"/>
      <c r="C8" s="1"/>
      <c r="D8" s="1"/>
      <c r="E8" s="1"/>
      <c r="F8" s="1"/>
      <c r="G8" s="1"/>
      <c r="H8" s="1" t="s">
        <v>5</v>
      </c>
    </row>
    <row r="9" spans="2:8" ht="14.25" customHeight="1">
      <c r="B9" s="1"/>
      <c r="C9" s="1"/>
      <c r="D9" s="1"/>
      <c r="E9" s="1"/>
      <c r="F9" s="1"/>
      <c r="G9" s="1"/>
      <c r="H9" s="1" t="s">
        <v>6</v>
      </c>
    </row>
    <row r="10" spans="2:8" ht="14.25" customHeight="1">
      <c r="B10" s="1"/>
      <c r="C10" s="1"/>
      <c r="D10" s="1"/>
      <c r="E10" s="1"/>
      <c r="F10" s="1"/>
      <c r="G10" s="1"/>
      <c r="H10" s="1" t="s">
        <v>142</v>
      </c>
    </row>
    <row r="11" spans="2:8" ht="14.25" customHeight="1">
      <c r="B11" s="1"/>
      <c r="C11" s="1"/>
      <c r="D11" s="1"/>
      <c r="E11" s="1"/>
      <c r="F11" s="1"/>
      <c r="G11" s="1"/>
      <c r="H11" s="1"/>
    </row>
    <row r="12" spans="2:8" ht="13.5" customHeight="1">
      <c r="B12" s="1"/>
      <c r="C12" s="1"/>
      <c r="D12" s="1"/>
      <c r="E12" s="1"/>
      <c r="F12" s="1"/>
      <c r="G12" s="1"/>
      <c r="H12" s="1" t="s">
        <v>7</v>
      </c>
    </row>
    <row r="13" spans="2:8" ht="15.75" customHeight="1">
      <c r="B13" s="1"/>
      <c r="C13" s="1"/>
      <c r="D13" s="1"/>
      <c r="E13" s="1"/>
      <c r="F13" s="1"/>
      <c r="G13" s="1"/>
      <c r="H13" s="1" t="s">
        <v>1</v>
      </c>
    </row>
    <row r="14" spans="2:8" ht="13.5" customHeight="1">
      <c r="B14" s="1"/>
      <c r="C14" s="1"/>
      <c r="D14" s="1"/>
      <c r="E14" s="1"/>
      <c r="F14" s="1"/>
      <c r="G14" s="1"/>
      <c r="H14" s="1" t="s">
        <v>2</v>
      </c>
    </row>
    <row r="15" spans="2:8" ht="12.75" hidden="1" customHeight="1">
      <c r="B15" s="1"/>
      <c r="C15" s="1"/>
      <c r="D15" s="1"/>
      <c r="E15" s="1"/>
      <c r="F15" s="1"/>
      <c r="G15" s="1"/>
      <c r="H15" s="2" t="s">
        <v>8</v>
      </c>
    </row>
    <row r="16" spans="2:8" hidden="1">
      <c r="B16" s="1"/>
      <c r="C16" s="1"/>
      <c r="D16" s="1"/>
      <c r="E16" s="1"/>
      <c r="F16" s="3"/>
      <c r="G16" s="3"/>
      <c r="H16" s="2" t="s">
        <v>9</v>
      </c>
    </row>
    <row r="17" spans="1:8" hidden="1">
      <c r="B17" s="1"/>
      <c r="C17" s="1"/>
      <c r="D17" s="1"/>
      <c r="E17" s="1"/>
      <c r="F17" s="3"/>
      <c r="G17" s="3"/>
      <c r="H17" s="2" t="s">
        <v>10</v>
      </c>
    </row>
    <row r="18" spans="1:8">
      <c r="B18" s="1"/>
      <c r="C18" s="1"/>
      <c r="D18" s="1"/>
      <c r="E18" s="1"/>
      <c r="F18" s="3"/>
      <c r="G18" s="3"/>
      <c r="H18" s="1" t="s">
        <v>11</v>
      </c>
    </row>
    <row r="19" spans="1:8" hidden="1">
      <c r="B19" s="1"/>
      <c r="C19" s="1"/>
      <c r="D19" s="1"/>
      <c r="E19" s="1"/>
      <c r="F19" s="1"/>
      <c r="G19" s="4"/>
      <c r="H19" s="1"/>
    </row>
    <row r="20" spans="1:8" ht="15.5">
      <c r="B20" s="5"/>
    </row>
    <row r="21" spans="1:8" ht="78" customHeight="1">
      <c r="B21" s="66" t="s">
        <v>12</v>
      </c>
      <c r="C21" s="66"/>
      <c r="D21" s="66"/>
      <c r="E21" s="66"/>
      <c r="F21" s="66"/>
      <c r="G21" s="66"/>
      <c r="H21" s="66"/>
    </row>
    <row r="22" spans="1:8" ht="44.25" customHeight="1">
      <c r="A22" s="6"/>
      <c r="B22" s="7" t="s">
        <v>13</v>
      </c>
      <c r="C22" s="7" t="s">
        <v>14</v>
      </c>
      <c r="D22" s="7" t="s">
        <v>15</v>
      </c>
      <c r="E22" s="8" t="s">
        <v>16</v>
      </c>
      <c r="F22" s="8" t="s">
        <v>17</v>
      </c>
      <c r="G22" s="8" t="s">
        <v>18</v>
      </c>
      <c r="H22" s="8" t="s">
        <v>19</v>
      </c>
    </row>
    <row r="23" spans="1:8" ht="33" customHeight="1">
      <c r="A23" s="9">
        <v>714</v>
      </c>
      <c r="B23" s="7"/>
      <c r="C23" s="7"/>
      <c r="D23" s="7"/>
      <c r="E23" s="8" t="s">
        <v>20</v>
      </c>
      <c r="F23" s="10">
        <f>F281</f>
        <v>8950.7329999999984</v>
      </c>
      <c r="G23" s="10">
        <f t="shared" ref="G23:H23" si="0">G281</f>
        <v>6075.7000000000016</v>
      </c>
      <c r="H23" s="10">
        <f t="shared" si="0"/>
        <v>6041.68</v>
      </c>
    </row>
    <row r="24" spans="1:8">
      <c r="A24" s="11">
        <v>714</v>
      </c>
      <c r="B24" s="12" t="s">
        <v>21</v>
      </c>
      <c r="C24" s="13"/>
      <c r="D24" s="13"/>
      <c r="E24" s="7" t="s">
        <v>22</v>
      </c>
      <c r="F24" s="14">
        <f>F25+F36+F55+F70+F76+F63</f>
        <v>4572.9499999999989</v>
      </c>
      <c r="G24" s="14">
        <f t="shared" ref="G24:H24" si="1">G25+G36+G55+G70+G76+G63</f>
        <v>3296.9500000000003</v>
      </c>
      <c r="H24" s="14">
        <f t="shared" si="1"/>
        <v>2963.4500000000003</v>
      </c>
    </row>
    <row r="25" spans="1:8" ht="40.5" customHeight="1">
      <c r="A25" s="11" t="s">
        <v>23</v>
      </c>
      <c r="B25" s="12" t="s">
        <v>24</v>
      </c>
      <c r="C25" s="8"/>
      <c r="D25" s="13"/>
      <c r="E25" s="7" t="s">
        <v>25</v>
      </c>
      <c r="F25" s="14">
        <f>F26</f>
        <v>1035</v>
      </c>
      <c r="G25" s="14">
        <f t="shared" ref="F25:H28" si="2">G26</f>
        <v>919</v>
      </c>
      <c r="H25" s="14">
        <f t="shared" si="2"/>
        <v>909</v>
      </c>
    </row>
    <row r="26" spans="1:8" ht="26.25" customHeight="1">
      <c r="A26" s="9">
        <v>714</v>
      </c>
      <c r="B26" s="12" t="s">
        <v>24</v>
      </c>
      <c r="C26" s="8">
        <v>9900000000</v>
      </c>
      <c r="D26" s="13"/>
      <c r="E26" s="7" t="s">
        <v>26</v>
      </c>
      <c r="F26" s="14">
        <f t="shared" si="2"/>
        <v>1035</v>
      </c>
      <c r="G26" s="14">
        <f t="shared" si="2"/>
        <v>919</v>
      </c>
      <c r="H26" s="14">
        <f t="shared" si="2"/>
        <v>909</v>
      </c>
    </row>
    <row r="27" spans="1:8" ht="40.5" customHeight="1">
      <c r="A27" s="9">
        <v>714</v>
      </c>
      <c r="B27" s="12" t="s">
        <v>24</v>
      </c>
      <c r="C27" s="8">
        <v>9990000000</v>
      </c>
      <c r="D27" s="13"/>
      <c r="E27" s="7" t="s">
        <v>27</v>
      </c>
      <c r="F27" s="14">
        <f t="shared" si="2"/>
        <v>1035</v>
      </c>
      <c r="G27" s="14">
        <f>G28</f>
        <v>919</v>
      </c>
      <c r="H27" s="14">
        <f t="shared" si="2"/>
        <v>909</v>
      </c>
    </row>
    <row r="28" spans="1:8">
      <c r="A28" s="9">
        <v>714</v>
      </c>
      <c r="B28" s="12" t="s">
        <v>24</v>
      </c>
      <c r="C28" s="8">
        <v>9990040010</v>
      </c>
      <c r="D28" s="13"/>
      <c r="E28" s="7" t="s">
        <v>28</v>
      </c>
      <c r="F28" s="14">
        <f t="shared" si="2"/>
        <v>1035</v>
      </c>
      <c r="G28" s="14">
        <f t="shared" si="2"/>
        <v>919</v>
      </c>
      <c r="H28" s="14">
        <f t="shared" si="2"/>
        <v>909</v>
      </c>
    </row>
    <row r="29" spans="1:8" ht="32.25" customHeight="1">
      <c r="A29" s="44">
        <v>714</v>
      </c>
      <c r="B29" s="47" t="s">
        <v>24</v>
      </c>
      <c r="C29" s="42">
        <v>9990040010</v>
      </c>
      <c r="D29" s="42">
        <v>100</v>
      </c>
      <c r="E29" s="41" t="s">
        <v>29</v>
      </c>
      <c r="F29" s="46">
        <f>F32</f>
        <v>1035</v>
      </c>
      <c r="G29" s="46">
        <f>G32</f>
        <v>919</v>
      </c>
      <c r="H29" s="46">
        <f>H32</f>
        <v>909</v>
      </c>
    </row>
    <row r="30" spans="1:8" ht="16.5" customHeight="1">
      <c r="A30" s="64"/>
      <c r="B30" s="47"/>
      <c r="C30" s="42"/>
      <c r="D30" s="42"/>
      <c r="E30" s="41"/>
      <c r="F30" s="46"/>
      <c r="G30" s="46"/>
      <c r="H30" s="46"/>
    </row>
    <row r="31" spans="1:8" ht="27.75" customHeight="1">
      <c r="A31" s="45"/>
      <c r="B31" s="47"/>
      <c r="C31" s="42"/>
      <c r="D31" s="42"/>
      <c r="E31" s="41"/>
      <c r="F31" s="46"/>
      <c r="G31" s="46"/>
      <c r="H31" s="46"/>
    </row>
    <row r="32" spans="1:8" ht="30.75" customHeight="1">
      <c r="A32" s="9">
        <v>714</v>
      </c>
      <c r="B32" s="12" t="s">
        <v>24</v>
      </c>
      <c r="C32" s="8">
        <v>9990040010</v>
      </c>
      <c r="D32" s="8">
        <v>120</v>
      </c>
      <c r="E32" s="7" t="s">
        <v>30</v>
      </c>
      <c r="F32" s="14">
        <f>F33+F34</f>
        <v>1035</v>
      </c>
      <c r="G32" s="14">
        <f>G33+G34</f>
        <v>919</v>
      </c>
      <c r="H32" s="14">
        <f>H33+H34</f>
        <v>909</v>
      </c>
    </row>
    <row r="33" spans="1:8" ht="26">
      <c r="A33" s="9">
        <v>714</v>
      </c>
      <c r="B33" s="12" t="s">
        <v>24</v>
      </c>
      <c r="C33" s="8">
        <v>9990040010</v>
      </c>
      <c r="D33" s="8">
        <v>121</v>
      </c>
      <c r="E33" s="7" t="s">
        <v>31</v>
      </c>
      <c r="F33" s="14">
        <f>'[1]приложение 5 (РПЦ)'!E32</f>
        <v>794</v>
      </c>
      <c r="G33" s="15">
        <v>708</v>
      </c>
      <c r="H33" s="15">
        <v>698</v>
      </c>
    </row>
    <row r="34" spans="1:8" ht="40.5" customHeight="1">
      <c r="A34" s="44">
        <v>714</v>
      </c>
      <c r="B34" s="47" t="s">
        <v>24</v>
      </c>
      <c r="C34" s="42">
        <v>9990040010</v>
      </c>
      <c r="D34" s="42">
        <v>129</v>
      </c>
      <c r="E34" s="41" t="s">
        <v>32</v>
      </c>
      <c r="F34" s="46">
        <f>226+15</f>
        <v>241</v>
      </c>
      <c r="G34" s="65">
        <v>211</v>
      </c>
      <c r="H34" s="65">
        <v>211</v>
      </c>
    </row>
    <row r="35" spans="1:8" ht="9.75" customHeight="1">
      <c r="A35" s="45"/>
      <c r="B35" s="47"/>
      <c r="C35" s="42"/>
      <c r="D35" s="42"/>
      <c r="E35" s="41"/>
      <c r="F35" s="46"/>
      <c r="G35" s="65"/>
      <c r="H35" s="65"/>
    </row>
    <row r="36" spans="1:8" ht="65">
      <c r="A36" s="9">
        <v>714</v>
      </c>
      <c r="B36" s="12" t="s">
        <v>33</v>
      </c>
      <c r="C36" s="8"/>
      <c r="D36" s="8"/>
      <c r="E36" s="7" t="s">
        <v>34</v>
      </c>
      <c r="F36" s="14">
        <f t="shared" ref="F36:H38" si="3">F37</f>
        <v>3377.5949999999998</v>
      </c>
      <c r="G36" s="14">
        <f t="shared" si="3"/>
        <v>2282</v>
      </c>
      <c r="H36" s="14">
        <f t="shared" si="3"/>
        <v>1957</v>
      </c>
    </row>
    <row r="37" spans="1:8" ht="26">
      <c r="A37" s="9">
        <v>714</v>
      </c>
      <c r="B37" s="12" t="s">
        <v>33</v>
      </c>
      <c r="C37" s="8">
        <v>9900000000</v>
      </c>
      <c r="D37" s="8"/>
      <c r="E37" s="7" t="s">
        <v>26</v>
      </c>
      <c r="F37" s="14">
        <f t="shared" si="3"/>
        <v>3377.5949999999998</v>
      </c>
      <c r="G37" s="14">
        <f t="shared" si="3"/>
        <v>2282</v>
      </c>
      <c r="H37" s="14">
        <f t="shared" si="3"/>
        <v>1957</v>
      </c>
    </row>
    <row r="38" spans="1:8" ht="39">
      <c r="A38" s="9">
        <v>714</v>
      </c>
      <c r="B38" s="12" t="s">
        <v>33</v>
      </c>
      <c r="C38" s="8">
        <v>9990000000</v>
      </c>
      <c r="D38" s="8"/>
      <c r="E38" s="7" t="s">
        <v>27</v>
      </c>
      <c r="F38" s="14">
        <f t="shared" si="3"/>
        <v>3377.5949999999998</v>
      </c>
      <c r="G38" s="14">
        <f t="shared" si="3"/>
        <v>2282</v>
      </c>
      <c r="H38" s="14">
        <f t="shared" si="3"/>
        <v>1957</v>
      </c>
    </row>
    <row r="39" spans="1:8" ht="39">
      <c r="A39" s="9">
        <v>714</v>
      </c>
      <c r="B39" s="12" t="s">
        <v>33</v>
      </c>
      <c r="C39" s="8">
        <v>9990040030</v>
      </c>
      <c r="D39" s="8"/>
      <c r="E39" s="7" t="s">
        <v>35</v>
      </c>
      <c r="F39" s="14">
        <f>F40+F46+F52</f>
        <v>3377.5949999999998</v>
      </c>
      <c r="G39" s="14">
        <f t="shared" ref="G39:H39" si="4">G40+G46+G52</f>
        <v>2282</v>
      </c>
      <c r="H39" s="14">
        <f t="shared" si="4"/>
        <v>1957</v>
      </c>
    </row>
    <row r="40" spans="1:8" ht="78">
      <c r="A40" s="9">
        <v>714</v>
      </c>
      <c r="B40" s="12" t="s">
        <v>33</v>
      </c>
      <c r="C40" s="8">
        <v>9990040030</v>
      </c>
      <c r="D40" s="8">
        <v>100</v>
      </c>
      <c r="E40" s="7" t="s">
        <v>29</v>
      </c>
      <c r="F40" s="14">
        <f>F41</f>
        <v>2544</v>
      </c>
      <c r="G40" s="14">
        <f t="shared" ref="G40:H40" si="5">G41</f>
        <v>1956</v>
      </c>
      <c r="H40" s="14">
        <f t="shared" si="5"/>
        <v>1761</v>
      </c>
    </row>
    <row r="41" spans="1:8" ht="26">
      <c r="A41" s="9">
        <v>714</v>
      </c>
      <c r="B41" s="12" t="s">
        <v>33</v>
      </c>
      <c r="C41" s="8">
        <v>9990040030</v>
      </c>
      <c r="D41" s="8">
        <v>120</v>
      </c>
      <c r="E41" s="7" t="s">
        <v>30</v>
      </c>
      <c r="F41" s="14">
        <f>F42+F43+F44</f>
        <v>2544</v>
      </c>
      <c r="G41" s="14">
        <f>G42+G43+G44</f>
        <v>1956</v>
      </c>
      <c r="H41" s="14">
        <f>H42+H43+H44</f>
        <v>1761</v>
      </c>
    </row>
    <row r="42" spans="1:8" ht="26">
      <c r="A42" s="9">
        <v>714</v>
      </c>
      <c r="B42" s="12" t="s">
        <v>33</v>
      </c>
      <c r="C42" s="8">
        <v>9990040030</v>
      </c>
      <c r="D42" s="8">
        <v>121</v>
      </c>
      <c r="E42" s="7" t="s">
        <v>36</v>
      </c>
      <c r="F42" s="14">
        <f>1949+6</f>
        <v>1955</v>
      </c>
      <c r="G42" s="14">
        <v>1502</v>
      </c>
      <c r="H42" s="14">
        <v>1400</v>
      </c>
    </row>
    <row r="43" spans="1:8" ht="38.25" hidden="1" customHeight="1">
      <c r="A43" s="9"/>
      <c r="B43" s="12" t="s">
        <v>33</v>
      </c>
      <c r="C43" s="8">
        <v>9990040030</v>
      </c>
      <c r="D43" s="8">
        <v>122</v>
      </c>
      <c r="E43" s="7" t="s">
        <v>37</v>
      </c>
      <c r="F43" s="14">
        <v>0</v>
      </c>
      <c r="G43" s="14">
        <v>0</v>
      </c>
      <c r="H43" s="14">
        <v>0</v>
      </c>
    </row>
    <row r="44" spans="1:8" ht="37.5" customHeight="1">
      <c r="A44" s="44">
        <v>714</v>
      </c>
      <c r="B44" s="47" t="s">
        <v>33</v>
      </c>
      <c r="C44" s="42">
        <v>9990040030</v>
      </c>
      <c r="D44" s="42">
        <v>129</v>
      </c>
      <c r="E44" s="41" t="s">
        <v>32</v>
      </c>
      <c r="F44" s="46">
        <v>589</v>
      </c>
      <c r="G44" s="46">
        <v>454</v>
      </c>
      <c r="H44" s="46">
        <v>361</v>
      </c>
    </row>
    <row r="45" spans="1:8" ht="15" customHeight="1">
      <c r="A45" s="45"/>
      <c r="B45" s="47"/>
      <c r="C45" s="42"/>
      <c r="D45" s="42"/>
      <c r="E45" s="41"/>
      <c r="F45" s="46"/>
      <c r="G45" s="46"/>
      <c r="H45" s="46"/>
    </row>
    <row r="46" spans="1:8" ht="12.75" hidden="1" customHeight="1">
      <c r="A46" s="9"/>
      <c r="B46" s="47" t="s">
        <v>33</v>
      </c>
      <c r="C46" s="42">
        <v>9990040030</v>
      </c>
      <c r="D46" s="42">
        <v>200</v>
      </c>
      <c r="E46" s="41" t="s">
        <v>38</v>
      </c>
      <c r="F46" s="46">
        <f>F48</f>
        <v>833.59499999999991</v>
      </c>
      <c r="G46" s="46">
        <f>G48</f>
        <v>323</v>
      </c>
      <c r="H46" s="46">
        <f>H48</f>
        <v>194</v>
      </c>
    </row>
    <row r="47" spans="1:8" ht="39" customHeight="1">
      <c r="A47" s="9">
        <v>714</v>
      </c>
      <c r="B47" s="47"/>
      <c r="C47" s="42"/>
      <c r="D47" s="42"/>
      <c r="E47" s="41"/>
      <c r="F47" s="46"/>
      <c r="G47" s="46"/>
      <c r="H47" s="46"/>
    </row>
    <row r="48" spans="1:8" ht="21" customHeight="1">
      <c r="A48" s="44">
        <v>714</v>
      </c>
      <c r="B48" s="47" t="s">
        <v>33</v>
      </c>
      <c r="C48" s="42">
        <v>9990040030</v>
      </c>
      <c r="D48" s="42">
        <v>240</v>
      </c>
      <c r="E48" s="41" t="s">
        <v>39</v>
      </c>
      <c r="F48" s="46">
        <f>F50+F51</f>
        <v>833.59499999999991</v>
      </c>
      <c r="G48" s="46">
        <f>G50+G51</f>
        <v>323</v>
      </c>
      <c r="H48" s="46">
        <f>H50+H51</f>
        <v>194</v>
      </c>
    </row>
    <row r="49" spans="1:8" ht="18.75" customHeight="1">
      <c r="A49" s="45"/>
      <c r="B49" s="47"/>
      <c r="C49" s="42"/>
      <c r="D49" s="42"/>
      <c r="E49" s="41"/>
      <c r="F49" s="46"/>
      <c r="G49" s="46"/>
      <c r="H49" s="46"/>
    </row>
    <row r="50" spans="1:8">
      <c r="A50" s="9">
        <v>714</v>
      </c>
      <c r="B50" s="12" t="s">
        <v>33</v>
      </c>
      <c r="C50" s="8">
        <v>9990040030</v>
      </c>
      <c r="D50" s="8">
        <v>244</v>
      </c>
      <c r="E50" s="7" t="s">
        <v>40</v>
      </c>
      <c r="F50" s="14">
        <v>788.3</v>
      </c>
      <c r="G50" s="14">
        <v>143</v>
      </c>
      <c r="H50" s="14">
        <v>44</v>
      </c>
    </row>
    <row r="51" spans="1:8">
      <c r="A51" s="9">
        <v>714</v>
      </c>
      <c r="B51" s="12" t="s">
        <v>33</v>
      </c>
      <c r="C51" s="8">
        <v>9990040030</v>
      </c>
      <c r="D51" s="8">
        <v>247</v>
      </c>
      <c r="E51" s="7" t="s">
        <v>41</v>
      </c>
      <c r="F51" s="14">
        <f>45.2+0.095</f>
        <v>45.295000000000002</v>
      </c>
      <c r="G51" s="14">
        <v>180</v>
      </c>
      <c r="H51" s="14">
        <v>150</v>
      </c>
    </row>
    <row r="52" spans="1:8">
      <c r="A52" s="9">
        <v>714</v>
      </c>
      <c r="B52" s="12" t="s">
        <v>33</v>
      </c>
      <c r="C52" s="8">
        <v>9990040030</v>
      </c>
      <c r="D52" s="8">
        <v>800</v>
      </c>
      <c r="E52" s="16" t="s">
        <v>42</v>
      </c>
      <c r="F52" s="14">
        <f t="shared" ref="F52:H53" si="6">F53</f>
        <v>0</v>
      </c>
      <c r="G52" s="14">
        <f t="shared" si="6"/>
        <v>3</v>
      </c>
      <c r="H52" s="14">
        <f t="shared" si="6"/>
        <v>2</v>
      </c>
    </row>
    <row r="53" spans="1:8">
      <c r="A53" s="9">
        <v>714</v>
      </c>
      <c r="B53" s="12" t="s">
        <v>33</v>
      </c>
      <c r="C53" s="8">
        <v>9990040030</v>
      </c>
      <c r="D53" s="8">
        <v>850</v>
      </c>
      <c r="E53" s="16" t="s">
        <v>43</v>
      </c>
      <c r="F53" s="14">
        <f t="shared" si="6"/>
        <v>0</v>
      </c>
      <c r="G53" s="14">
        <f t="shared" si="6"/>
        <v>3</v>
      </c>
      <c r="H53" s="14">
        <f t="shared" si="6"/>
        <v>2</v>
      </c>
    </row>
    <row r="54" spans="1:8">
      <c r="A54" s="9">
        <v>714</v>
      </c>
      <c r="B54" s="12" t="s">
        <v>33</v>
      </c>
      <c r="C54" s="8">
        <v>9990040030</v>
      </c>
      <c r="D54" s="8">
        <v>853</v>
      </c>
      <c r="E54" s="7" t="s">
        <v>44</v>
      </c>
      <c r="F54" s="14">
        <v>0</v>
      </c>
      <c r="G54" s="14">
        <v>3</v>
      </c>
      <c r="H54" s="14">
        <v>2</v>
      </c>
    </row>
    <row r="55" spans="1:8" ht="52">
      <c r="A55" s="9">
        <v>714</v>
      </c>
      <c r="B55" s="12" t="s">
        <v>45</v>
      </c>
      <c r="C55" s="8"/>
      <c r="D55" s="8"/>
      <c r="E55" s="7" t="s">
        <v>46</v>
      </c>
      <c r="F55" s="14">
        <f t="shared" ref="F55:H56" si="7">F56</f>
        <v>117.605</v>
      </c>
      <c r="G55" s="14">
        <f t="shared" si="7"/>
        <v>74.8</v>
      </c>
      <c r="H55" s="14">
        <f t="shared" si="7"/>
        <v>76.3</v>
      </c>
    </row>
    <row r="56" spans="1:8" ht="26">
      <c r="A56" s="9">
        <v>714</v>
      </c>
      <c r="B56" s="12" t="s">
        <v>45</v>
      </c>
      <c r="C56" s="8">
        <v>9900000000</v>
      </c>
      <c r="D56" s="8"/>
      <c r="E56" s="7" t="s">
        <v>26</v>
      </c>
      <c r="F56" s="14">
        <f t="shared" si="7"/>
        <v>117.605</v>
      </c>
      <c r="G56" s="14">
        <f t="shared" si="7"/>
        <v>74.8</v>
      </c>
      <c r="H56" s="14">
        <f t="shared" si="7"/>
        <v>76.3</v>
      </c>
    </row>
    <row r="57" spans="1:8" ht="39.75" customHeight="1">
      <c r="A57" s="9">
        <v>714</v>
      </c>
      <c r="B57" s="47" t="s">
        <v>45</v>
      </c>
      <c r="C57" s="42">
        <v>994000000</v>
      </c>
      <c r="D57" s="41"/>
      <c r="E57" s="41" t="s">
        <v>47</v>
      </c>
      <c r="F57" s="46">
        <f>F59</f>
        <v>117.605</v>
      </c>
      <c r="G57" s="46">
        <f>G59</f>
        <v>74.8</v>
      </c>
      <c r="H57" s="46">
        <f>H59</f>
        <v>76.3</v>
      </c>
    </row>
    <row r="58" spans="1:8" ht="0.75" customHeight="1">
      <c r="A58" s="9"/>
      <c r="B58" s="47"/>
      <c r="C58" s="42"/>
      <c r="D58" s="41"/>
      <c r="E58" s="41"/>
      <c r="F58" s="46"/>
      <c r="G58" s="46"/>
      <c r="H58" s="46"/>
    </row>
    <row r="59" spans="1:8" ht="65.25" customHeight="1">
      <c r="A59" s="9">
        <v>714</v>
      </c>
      <c r="B59" s="47" t="s">
        <v>45</v>
      </c>
      <c r="C59" s="42">
        <v>9940040650</v>
      </c>
      <c r="D59" s="42"/>
      <c r="E59" s="43" t="s">
        <v>48</v>
      </c>
      <c r="F59" s="46">
        <f>F61</f>
        <v>117.605</v>
      </c>
      <c r="G59" s="46">
        <f>G61</f>
        <v>74.8</v>
      </c>
      <c r="H59" s="46">
        <f>H61</f>
        <v>76.3</v>
      </c>
    </row>
    <row r="60" spans="1:8" ht="1.5" customHeight="1">
      <c r="A60" s="9"/>
      <c r="B60" s="47"/>
      <c r="C60" s="42"/>
      <c r="D60" s="42"/>
      <c r="E60" s="43"/>
      <c r="F60" s="46"/>
      <c r="G60" s="46"/>
      <c r="H60" s="46"/>
    </row>
    <row r="61" spans="1:8">
      <c r="A61" s="9">
        <v>714</v>
      </c>
      <c r="B61" s="12" t="s">
        <v>45</v>
      </c>
      <c r="C61" s="8">
        <v>9940040650</v>
      </c>
      <c r="D61" s="8">
        <v>500</v>
      </c>
      <c r="E61" s="7" t="s">
        <v>49</v>
      </c>
      <c r="F61" s="14">
        <f>F62</f>
        <v>117.605</v>
      </c>
      <c r="G61" s="14">
        <f>G62</f>
        <v>74.8</v>
      </c>
      <c r="H61" s="14">
        <f>H62</f>
        <v>76.3</v>
      </c>
    </row>
    <row r="62" spans="1:8">
      <c r="A62" s="9">
        <v>714</v>
      </c>
      <c r="B62" s="12" t="s">
        <v>45</v>
      </c>
      <c r="C62" s="8">
        <v>9940040650</v>
      </c>
      <c r="D62" s="8">
        <v>540</v>
      </c>
      <c r="E62" s="7" t="s">
        <v>50</v>
      </c>
      <c r="F62" s="14">
        <v>117.605</v>
      </c>
      <c r="G62" s="14">
        <v>74.8</v>
      </c>
      <c r="H62" s="14">
        <v>76.3</v>
      </c>
    </row>
    <row r="63" spans="1:8" ht="27" hidden="1" customHeight="1">
      <c r="A63" s="9">
        <v>714</v>
      </c>
      <c r="B63" s="12" t="s">
        <v>51</v>
      </c>
      <c r="C63" s="8"/>
      <c r="D63" s="8"/>
      <c r="E63" s="7" t="s">
        <v>52</v>
      </c>
      <c r="F63" s="14">
        <f t="shared" ref="F63:H68" si="8">F64</f>
        <v>0</v>
      </c>
      <c r="G63" s="14">
        <f t="shared" si="8"/>
        <v>0</v>
      </c>
      <c r="H63" s="14">
        <f t="shared" si="8"/>
        <v>0</v>
      </c>
    </row>
    <row r="64" spans="1:8" ht="26" hidden="1">
      <c r="A64" s="9">
        <v>714</v>
      </c>
      <c r="B64" s="12" t="s">
        <v>51</v>
      </c>
      <c r="C64" s="8">
        <v>9900000000</v>
      </c>
      <c r="D64" s="8"/>
      <c r="E64" s="7" t="s">
        <v>26</v>
      </c>
      <c r="F64" s="14">
        <f t="shared" si="8"/>
        <v>0</v>
      </c>
      <c r="G64" s="14">
        <f t="shared" si="8"/>
        <v>0</v>
      </c>
      <c r="H64" s="14">
        <f t="shared" si="8"/>
        <v>0</v>
      </c>
    </row>
    <row r="65" spans="1:8" ht="42.75" hidden="1" customHeight="1">
      <c r="A65" s="9">
        <v>714</v>
      </c>
      <c r="B65" s="12" t="s">
        <v>51</v>
      </c>
      <c r="C65" s="8">
        <v>994000000</v>
      </c>
      <c r="D65" s="7"/>
      <c r="E65" s="7" t="s">
        <v>47</v>
      </c>
      <c r="F65" s="14">
        <f t="shared" si="8"/>
        <v>0</v>
      </c>
      <c r="G65" s="14">
        <f t="shared" si="8"/>
        <v>0</v>
      </c>
      <c r="H65" s="14">
        <f t="shared" si="8"/>
        <v>0</v>
      </c>
    </row>
    <row r="66" spans="1:8" ht="28.5" hidden="1" customHeight="1">
      <c r="A66" s="9">
        <v>714</v>
      </c>
      <c r="B66" s="12" t="s">
        <v>51</v>
      </c>
      <c r="C66" s="8">
        <v>9940040170</v>
      </c>
      <c r="D66" s="7"/>
      <c r="E66" s="7" t="s">
        <v>53</v>
      </c>
      <c r="F66" s="14">
        <f t="shared" si="8"/>
        <v>0</v>
      </c>
      <c r="G66" s="14">
        <f t="shared" si="8"/>
        <v>0</v>
      </c>
      <c r="H66" s="14">
        <f t="shared" si="8"/>
        <v>0</v>
      </c>
    </row>
    <row r="67" spans="1:8" ht="41.25" hidden="1" customHeight="1">
      <c r="A67" s="9">
        <v>714</v>
      </c>
      <c r="B67" s="12" t="s">
        <v>51</v>
      </c>
      <c r="C67" s="8">
        <v>9940040170</v>
      </c>
      <c r="D67" s="8">
        <v>200</v>
      </c>
      <c r="E67" s="7" t="s">
        <v>38</v>
      </c>
      <c r="F67" s="14">
        <f t="shared" si="8"/>
        <v>0</v>
      </c>
      <c r="G67" s="14">
        <f t="shared" si="8"/>
        <v>0</v>
      </c>
      <c r="H67" s="14">
        <f t="shared" si="8"/>
        <v>0</v>
      </c>
    </row>
    <row r="68" spans="1:8" ht="45" hidden="1" customHeight="1">
      <c r="A68" s="9">
        <v>714</v>
      </c>
      <c r="B68" s="12" t="s">
        <v>54</v>
      </c>
      <c r="C68" s="8">
        <v>9940040170</v>
      </c>
      <c r="D68" s="8">
        <v>240</v>
      </c>
      <c r="E68" s="7" t="s">
        <v>39</v>
      </c>
      <c r="F68" s="14">
        <f t="shared" si="8"/>
        <v>0</v>
      </c>
      <c r="G68" s="14">
        <f t="shared" si="8"/>
        <v>0</v>
      </c>
      <c r="H68" s="14">
        <f t="shared" si="8"/>
        <v>0</v>
      </c>
    </row>
    <row r="69" spans="1:8" ht="15" hidden="1" customHeight="1">
      <c r="A69" s="9">
        <v>714</v>
      </c>
      <c r="B69" s="12" t="s">
        <v>51</v>
      </c>
      <c r="C69" s="8">
        <v>9940040170</v>
      </c>
      <c r="D69" s="8">
        <v>244</v>
      </c>
      <c r="E69" s="7" t="s">
        <v>40</v>
      </c>
      <c r="F69" s="14">
        <v>0</v>
      </c>
      <c r="G69" s="14">
        <v>0</v>
      </c>
      <c r="H69" s="14">
        <v>0</v>
      </c>
    </row>
    <row r="70" spans="1:8">
      <c r="A70" s="9">
        <v>714</v>
      </c>
      <c r="B70" s="12" t="s">
        <v>55</v>
      </c>
      <c r="C70" s="8"/>
      <c r="D70" s="8"/>
      <c r="E70" s="7" t="s">
        <v>56</v>
      </c>
      <c r="F70" s="14">
        <f t="shared" ref="F70:H74" si="9">F71</f>
        <v>30</v>
      </c>
      <c r="G70" s="14">
        <f t="shared" si="9"/>
        <v>20</v>
      </c>
      <c r="H70" s="14">
        <f t="shared" si="9"/>
        <v>20</v>
      </c>
    </row>
    <row r="71" spans="1:8" ht="26">
      <c r="A71" s="9">
        <v>714</v>
      </c>
      <c r="B71" s="12" t="s">
        <v>55</v>
      </c>
      <c r="C71" s="8">
        <v>9900000000</v>
      </c>
      <c r="D71" s="8"/>
      <c r="E71" s="7" t="s">
        <v>26</v>
      </c>
      <c r="F71" s="14">
        <f t="shared" si="9"/>
        <v>30</v>
      </c>
      <c r="G71" s="14">
        <f t="shared" si="9"/>
        <v>20</v>
      </c>
      <c r="H71" s="14">
        <f t="shared" si="9"/>
        <v>20</v>
      </c>
    </row>
    <row r="72" spans="1:8">
      <c r="A72" s="9">
        <v>714</v>
      </c>
      <c r="B72" s="12" t="s">
        <v>55</v>
      </c>
      <c r="C72" s="8">
        <v>9920000000</v>
      </c>
      <c r="D72" s="8"/>
      <c r="E72" s="7" t="s">
        <v>57</v>
      </c>
      <c r="F72" s="14">
        <f t="shared" si="9"/>
        <v>30</v>
      </c>
      <c r="G72" s="14">
        <f t="shared" si="9"/>
        <v>20</v>
      </c>
      <c r="H72" s="14">
        <f t="shared" si="9"/>
        <v>20</v>
      </c>
    </row>
    <row r="73" spans="1:8" ht="26">
      <c r="A73" s="9">
        <v>714</v>
      </c>
      <c r="B73" s="12" t="s">
        <v>55</v>
      </c>
      <c r="C73" s="8">
        <v>9920040060</v>
      </c>
      <c r="D73" s="8"/>
      <c r="E73" s="7" t="s">
        <v>58</v>
      </c>
      <c r="F73" s="14">
        <f t="shared" si="9"/>
        <v>30</v>
      </c>
      <c r="G73" s="14">
        <f t="shared" si="9"/>
        <v>20</v>
      </c>
      <c r="H73" s="14">
        <f t="shared" si="9"/>
        <v>20</v>
      </c>
    </row>
    <row r="74" spans="1:8">
      <c r="A74" s="9">
        <v>714</v>
      </c>
      <c r="B74" s="12" t="s">
        <v>55</v>
      </c>
      <c r="C74" s="8">
        <v>9920040060</v>
      </c>
      <c r="D74" s="8">
        <v>800</v>
      </c>
      <c r="E74" s="7" t="s">
        <v>42</v>
      </c>
      <c r="F74" s="14">
        <f t="shared" si="9"/>
        <v>30</v>
      </c>
      <c r="G74" s="14">
        <f t="shared" si="9"/>
        <v>20</v>
      </c>
      <c r="H74" s="14">
        <f t="shared" si="9"/>
        <v>20</v>
      </c>
    </row>
    <row r="75" spans="1:8">
      <c r="A75" s="9">
        <v>714</v>
      </c>
      <c r="B75" s="12" t="s">
        <v>55</v>
      </c>
      <c r="C75" s="8">
        <v>9920040060</v>
      </c>
      <c r="D75" s="8">
        <v>870</v>
      </c>
      <c r="E75" s="7" t="s">
        <v>59</v>
      </c>
      <c r="F75" s="14">
        <v>30</v>
      </c>
      <c r="G75" s="14">
        <v>20</v>
      </c>
      <c r="H75" s="14">
        <v>20</v>
      </c>
    </row>
    <row r="76" spans="1:8">
      <c r="A76" s="9">
        <v>714</v>
      </c>
      <c r="B76" s="12" t="s">
        <v>60</v>
      </c>
      <c r="C76" s="8"/>
      <c r="D76" s="8"/>
      <c r="E76" s="7" t="s">
        <v>61</v>
      </c>
      <c r="F76" s="14">
        <f>F77</f>
        <v>12.75</v>
      </c>
      <c r="G76" s="14">
        <f>G77</f>
        <v>1.1499999999999999</v>
      </c>
      <c r="H76" s="14">
        <f>H77</f>
        <v>1.1499999999999999</v>
      </c>
    </row>
    <row r="77" spans="1:8" ht="26">
      <c r="A77" s="9">
        <v>714</v>
      </c>
      <c r="B77" s="12" t="s">
        <v>60</v>
      </c>
      <c r="C77" s="8">
        <v>9900000000</v>
      </c>
      <c r="D77" s="8"/>
      <c r="E77" s="7" t="s">
        <v>26</v>
      </c>
      <c r="F77" s="14">
        <f>F78+F83+F102</f>
        <v>12.75</v>
      </c>
      <c r="G77" s="14">
        <f>G78+G83+G102</f>
        <v>1.1499999999999999</v>
      </c>
      <c r="H77" s="14">
        <f>H78+H83+H102</f>
        <v>1.1499999999999999</v>
      </c>
    </row>
    <row r="78" spans="1:8" ht="15" hidden="1" customHeight="1">
      <c r="A78" s="9"/>
      <c r="B78" s="12" t="s">
        <v>60</v>
      </c>
      <c r="C78" s="8"/>
      <c r="D78" s="8"/>
      <c r="E78" s="7"/>
      <c r="F78" s="14">
        <f t="shared" ref="F78:H81" si="10">F79</f>
        <v>0</v>
      </c>
      <c r="G78" s="14">
        <f t="shared" si="10"/>
        <v>0</v>
      </c>
      <c r="H78" s="14">
        <f t="shared" si="10"/>
        <v>0</v>
      </c>
    </row>
    <row r="79" spans="1:8" ht="15" hidden="1" customHeight="1">
      <c r="A79" s="9"/>
      <c r="B79" s="12" t="s">
        <v>60</v>
      </c>
      <c r="C79" s="8"/>
      <c r="D79" s="8"/>
      <c r="E79" s="17"/>
      <c r="F79" s="14">
        <f t="shared" si="10"/>
        <v>0</v>
      </c>
      <c r="G79" s="14">
        <f t="shared" si="10"/>
        <v>0</v>
      </c>
      <c r="H79" s="14">
        <f t="shared" si="10"/>
        <v>0</v>
      </c>
    </row>
    <row r="80" spans="1:8" ht="40.5" hidden="1" customHeight="1">
      <c r="A80" s="9"/>
      <c r="B80" s="12" t="s">
        <v>60</v>
      </c>
      <c r="C80" s="8"/>
      <c r="D80" s="8">
        <v>200</v>
      </c>
      <c r="E80" s="7"/>
      <c r="F80" s="14">
        <f t="shared" si="10"/>
        <v>0</v>
      </c>
      <c r="G80" s="14">
        <f t="shared" si="10"/>
        <v>0</v>
      </c>
      <c r="H80" s="14">
        <f t="shared" si="10"/>
        <v>0</v>
      </c>
    </row>
    <row r="81" spans="1:8" ht="40.5" hidden="1" customHeight="1">
      <c r="A81" s="9"/>
      <c r="B81" s="12" t="s">
        <v>60</v>
      </c>
      <c r="C81" s="8"/>
      <c r="D81" s="8">
        <v>240</v>
      </c>
      <c r="E81" s="7"/>
      <c r="F81" s="14">
        <f t="shared" si="10"/>
        <v>0</v>
      </c>
      <c r="G81" s="14">
        <f t="shared" si="10"/>
        <v>0</v>
      </c>
      <c r="H81" s="14">
        <f t="shared" si="10"/>
        <v>0</v>
      </c>
    </row>
    <row r="82" spans="1:8" ht="22.5" hidden="1" customHeight="1">
      <c r="A82" s="9"/>
      <c r="B82" s="12" t="s">
        <v>60</v>
      </c>
      <c r="C82" s="8"/>
      <c r="D82" s="8">
        <v>244</v>
      </c>
      <c r="E82" s="7"/>
      <c r="F82" s="14">
        <v>0</v>
      </c>
      <c r="G82" s="14">
        <v>0</v>
      </c>
      <c r="H82" s="14">
        <v>0</v>
      </c>
    </row>
    <row r="83" spans="1:8" ht="39">
      <c r="A83" s="9">
        <v>714</v>
      </c>
      <c r="B83" s="12" t="s">
        <v>60</v>
      </c>
      <c r="C83" s="8">
        <v>9940000000</v>
      </c>
      <c r="D83" s="8"/>
      <c r="E83" s="7" t="s">
        <v>47</v>
      </c>
      <c r="F83" s="14">
        <f>F84+F93</f>
        <v>12.6</v>
      </c>
      <c r="G83" s="14">
        <f>G84+G93</f>
        <v>1</v>
      </c>
      <c r="H83" s="14">
        <f>H84+H93</f>
        <v>1</v>
      </c>
    </row>
    <row r="84" spans="1:8" ht="45" customHeight="1">
      <c r="A84" s="44">
        <v>714</v>
      </c>
      <c r="B84" s="47" t="s">
        <v>60</v>
      </c>
      <c r="C84" s="42">
        <v>9940040080</v>
      </c>
      <c r="D84" s="42"/>
      <c r="E84" s="41" t="s">
        <v>62</v>
      </c>
      <c r="F84" s="46">
        <f>F86+F90</f>
        <v>0</v>
      </c>
      <c r="G84" s="46">
        <f t="shared" ref="G84:H84" si="11">G86</f>
        <v>1</v>
      </c>
      <c r="H84" s="46">
        <f t="shared" si="11"/>
        <v>0</v>
      </c>
    </row>
    <row r="85" spans="1:8" ht="9.75" customHeight="1">
      <c r="A85" s="45"/>
      <c r="B85" s="47"/>
      <c r="C85" s="42"/>
      <c r="D85" s="42"/>
      <c r="E85" s="41"/>
      <c r="F85" s="46"/>
      <c r="G85" s="46"/>
      <c r="H85" s="46"/>
    </row>
    <row r="86" spans="1:8" ht="24" customHeight="1">
      <c r="A86" s="44">
        <v>714</v>
      </c>
      <c r="B86" s="47" t="s">
        <v>60</v>
      </c>
      <c r="C86" s="42">
        <v>9940040080</v>
      </c>
      <c r="D86" s="42">
        <v>200</v>
      </c>
      <c r="E86" s="41" t="s">
        <v>38</v>
      </c>
      <c r="F86" s="46">
        <f>F88</f>
        <v>0</v>
      </c>
      <c r="G86" s="46">
        <f>G88</f>
        <v>1</v>
      </c>
      <c r="H86" s="46">
        <f>H88</f>
        <v>0</v>
      </c>
    </row>
    <row r="87" spans="1:8" ht="15" customHeight="1">
      <c r="A87" s="45"/>
      <c r="B87" s="47"/>
      <c r="C87" s="42"/>
      <c r="D87" s="42"/>
      <c r="E87" s="41"/>
      <c r="F87" s="46"/>
      <c r="G87" s="46"/>
      <c r="H87" s="46"/>
    </row>
    <row r="88" spans="1:8" ht="43.5" customHeight="1">
      <c r="A88" s="9">
        <v>714</v>
      </c>
      <c r="B88" s="11" t="s">
        <v>60</v>
      </c>
      <c r="C88" s="8">
        <v>9940040080</v>
      </c>
      <c r="D88" s="8">
        <v>240</v>
      </c>
      <c r="E88" s="7" t="s">
        <v>39</v>
      </c>
      <c r="F88" s="14">
        <f>F89</f>
        <v>0</v>
      </c>
      <c r="G88" s="14">
        <f>G89</f>
        <v>1</v>
      </c>
      <c r="H88" s="14">
        <f>H89</f>
        <v>0</v>
      </c>
    </row>
    <row r="89" spans="1:8" ht="19.5" customHeight="1">
      <c r="A89" s="9">
        <v>714</v>
      </c>
      <c r="B89" s="12" t="s">
        <v>60</v>
      </c>
      <c r="C89" s="8">
        <v>9940040080</v>
      </c>
      <c r="D89" s="8">
        <v>244</v>
      </c>
      <c r="E89" s="7" t="s">
        <v>40</v>
      </c>
      <c r="F89" s="14">
        <v>0</v>
      </c>
      <c r="G89" s="14">
        <v>1</v>
      </c>
      <c r="H89" s="14">
        <v>0</v>
      </c>
    </row>
    <row r="90" spans="1:8" ht="19.5" hidden="1" customHeight="1">
      <c r="A90" s="9"/>
      <c r="B90" s="12" t="s">
        <v>60</v>
      </c>
      <c r="C90" s="8">
        <v>9940040080</v>
      </c>
      <c r="D90" s="8">
        <v>800</v>
      </c>
      <c r="E90" s="16" t="s">
        <v>42</v>
      </c>
      <c r="F90" s="14">
        <f>F91</f>
        <v>0</v>
      </c>
      <c r="G90" s="14">
        <f t="shared" ref="G90:H91" si="12">G91</f>
        <v>0</v>
      </c>
      <c r="H90" s="14">
        <f t="shared" si="12"/>
        <v>0</v>
      </c>
    </row>
    <row r="91" spans="1:8" ht="19.5" hidden="1" customHeight="1">
      <c r="A91" s="9"/>
      <c r="B91" s="12" t="s">
        <v>60</v>
      </c>
      <c r="C91" s="8">
        <v>9940040080</v>
      </c>
      <c r="D91" s="8">
        <v>850</v>
      </c>
      <c r="E91" s="16" t="s">
        <v>43</v>
      </c>
      <c r="F91" s="14">
        <f>F92</f>
        <v>0</v>
      </c>
      <c r="G91" s="14">
        <f t="shared" si="12"/>
        <v>0</v>
      </c>
      <c r="H91" s="14">
        <f t="shared" si="12"/>
        <v>0</v>
      </c>
    </row>
    <row r="92" spans="1:8" ht="19.5" hidden="1" customHeight="1">
      <c r="A92" s="9"/>
      <c r="B92" s="12" t="s">
        <v>60</v>
      </c>
      <c r="C92" s="8">
        <v>9940040080</v>
      </c>
      <c r="D92" s="8">
        <v>853</v>
      </c>
      <c r="E92" s="7" t="s">
        <v>44</v>
      </c>
      <c r="F92" s="14">
        <v>0</v>
      </c>
      <c r="G92" s="14">
        <v>0</v>
      </c>
      <c r="H92" s="14">
        <v>0</v>
      </c>
    </row>
    <row r="93" spans="1:8" ht="26">
      <c r="A93" s="9">
        <v>714</v>
      </c>
      <c r="B93" s="12" t="s">
        <v>60</v>
      </c>
      <c r="C93" s="8">
        <v>9940040090</v>
      </c>
      <c r="D93" s="8"/>
      <c r="E93" s="7" t="s">
        <v>63</v>
      </c>
      <c r="F93" s="14">
        <f>F94+F99</f>
        <v>12.6</v>
      </c>
      <c r="G93" s="14">
        <f>G94+G99</f>
        <v>0</v>
      </c>
      <c r="H93" s="14">
        <f>H94+H99</f>
        <v>1</v>
      </c>
    </row>
    <row r="94" spans="1:8" ht="21.75" customHeight="1">
      <c r="A94" s="44">
        <v>714</v>
      </c>
      <c r="B94" s="47" t="s">
        <v>60</v>
      </c>
      <c r="C94" s="42">
        <v>9940040090</v>
      </c>
      <c r="D94" s="42">
        <v>200</v>
      </c>
      <c r="E94" s="41" t="s">
        <v>64</v>
      </c>
      <c r="F94" s="46">
        <f>F96</f>
        <v>12.6</v>
      </c>
      <c r="G94" s="46">
        <f>G96</f>
        <v>0</v>
      </c>
      <c r="H94" s="46">
        <f>H96</f>
        <v>1</v>
      </c>
    </row>
    <row r="95" spans="1:8" ht="19.5" customHeight="1">
      <c r="A95" s="45"/>
      <c r="B95" s="47"/>
      <c r="C95" s="42"/>
      <c r="D95" s="42"/>
      <c r="E95" s="41"/>
      <c r="F95" s="46"/>
      <c r="G95" s="46"/>
      <c r="H95" s="46"/>
    </row>
    <row r="96" spans="1:8" ht="24" customHeight="1">
      <c r="A96" s="44">
        <v>714</v>
      </c>
      <c r="B96" s="47" t="s">
        <v>60</v>
      </c>
      <c r="C96" s="42">
        <v>9940040090</v>
      </c>
      <c r="D96" s="42">
        <v>240</v>
      </c>
      <c r="E96" s="41" t="s">
        <v>39</v>
      </c>
      <c r="F96" s="46">
        <f>F98</f>
        <v>12.6</v>
      </c>
      <c r="G96" s="46">
        <f>G98</f>
        <v>0</v>
      </c>
      <c r="H96" s="46">
        <f>H98</f>
        <v>1</v>
      </c>
    </row>
    <row r="97" spans="1:8">
      <c r="A97" s="45"/>
      <c r="B97" s="47"/>
      <c r="C97" s="42"/>
      <c r="D97" s="42"/>
      <c r="E97" s="41"/>
      <c r="F97" s="46"/>
      <c r="G97" s="46"/>
      <c r="H97" s="46"/>
    </row>
    <row r="98" spans="1:8">
      <c r="A98" s="9">
        <v>714</v>
      </c>
      <c r="B98" s="12" t="s">
        <v>60</v>
      </c>
      <c r="C98" s="8">
        <v>9940040090</v>
      </c>
      <c r="D98" s="8">
        <v>244</v>
      </c>
      <c r="E98" s="7" t="s">
        <v>40</v>
      </c>
      <c r="F98" s="14">
        <v>12.6</v>
      </c>
      <c r="G98" s="14">
        <v>0</v>
      </c>
      <c r="H98" s="14">
        <v>1</v>
      </c>
    </row>
    <row r="99" spans="1:8" ht="15" hidden="1" customHeight="1">
      <c r="A99" s="9"/>
      <c r="B99" s="12" t="s">
        <v>60</v>
      </c>
      <c r="C99" s="11">
        <f>'[2]приложение 7 (РПЦ)'!B78</f>
        <v>9940040090</v>
      </c>
      <c r="D99" s="8">
        <v>800</v>
      </c>
      <c r="E99" s="16" t="s">
        <v>42</v>
      </c>
      <c r="F99" s="14">
        <f>F100</f>
        <v>0</v>
      </c>
      <c r="G99" s="14">
        <f t="shared" ref="G99:H100" si="13">G100</f>
        <v>0</v>
      </c>
      <c r="H99" s="14">
        <f t="shared" si="13"/>
        <v>0</v>
      </c>
    </row>
    <row r="100" spans="1:8" ht="15" hidden="1" customHeight="1">
      <c r="A100" s="9"/>
      <c r="B100" s="12" t="str">
        <f>'[2]приложение 7 (РПЦ)'!A79</f>
        <v>0113</v>
      </c>
      <c r="C100" s="11">
        <f>'[2]приложение 7 (РПЦ)'!B79</f>
        <v>9940040090</v>
      </c>
      <c r="D100" s="8">
        <v>850</v>
      </c>
      <c r="E100" s="16" t="s">
        <v>43</v>
      </c>
      <c r="F100" s="14">
        <f>F101</f>
        <v>0</v>
      </c>
      <c r="G100" s="14">
        <v>0</v>
      </c>
      <c r="H100" s="14">
        <f t="shared" si="13"/>
        <v>0</v>
      </c>
    </row>
    <row r="101" spans="1:8" ht="44.25" hidden="1" customHeight="1">
      <c r="A101" s="9"/>
      <c r="B101" s="12" t="s">
        <v>60</v>
      </c>
      <c r="C101" s="11" t="s">
        <v>65</v>
      </c>
      <c r="D101" s="8">
        <v>853</v>
      </c>
      <c r="E101" s="7" t="s">
        <v>44</v>
      </c>
      <c r="F101" s="14">
        <v>0</v>
      </c>
      <c r="G101" s="14">
        <v>0</v>
      </c>
      <c r="H101" s="14">
        <v>0</v>
      </c>
    </row>
    <row r="102" spans="1:8" ht="28.5" customHeight="1">
      <c r="A102" s="9">
        <v>714</v>
      </c>
      <c r="B102" s="12" t="s">
        <v>60</v>
      </c>
      <c r="C102" s="8">
        <v>9950000000</v>
      </c>
      <c r="D102" s="8"/>
      <c r="E102" s="7" t="s">
        <v>66</v>
      </c>
      <c r="F102" s="14">
        <f>F103</f>
        <v>0.15</v>
      </c>
      <c r="G102" s="14">
        <f>G103</f>
        <v>0.15</v>
      </c>
      <c r="H102" s="14">
        <f>H103</f>
        <v>0.15</v>
      </c>
    </row>
    <row r="103" spans="1:8" ht="54.75" customHeight="1">
      <c r="A103" s="44">
        <v>714</v>
      </c>
      <c r="B103" s="47" t="s">
        <v>60</v>
      </c>
      <c r="C103" s="42">
        <v>9950010540</v>
      </c>
      <c r="D103" s="42"/>
      <c r="E103" s="41" t="s">
        <v>67</v>
      </c>
      <c r="F103" s="46">
        <f>F106</f>
        <v>0.15</v>
      </c>
      <c r="G103" s="46">
        <f>G106</f>
        <v>0.15</v>
      </c>
      <c r="H103" s="46">
        <f>H106</f>
        <v>0.15</v>
      </c>
    </row>
    <row r="104" spans="1:8">
      <c r="A104" s="64"/>
      <c r="B104" s="47"/>
      <c r="C104" s="42"/>
      <c r="D104" s="42"/>
      <c r="E104" s="41"/>
      <c r="F104" s="46"/>
      <c r="G104" s="46"/>
      <c r="H104" s="46"/>
    </row>
    <row r="105" spans="1:8" ht="23.25" customHeight="1">
      <c r="A105" s="45"/>
      <c r="B105" s="47"/>
      <c r="C105" s="42"/>
      <c r="D105" s="42"/>
      <c r="E105" s="41"/>
      <c r="F105" s="46"/>
      <c r="G105" s="46"/>
      <c r="H105" s="46"/>
    </row>
    <row r="106" spans="1:8" ht="39">
      <c r="A106" s="9">
        <v>714</v>
      </c>
      <c r="B106" s="12" t="s">
        <v>60</v>
      </c>
      <c r="C106" s="8">
        <v>9950010540</v>
      </c>
      <c r="D106" s="8">
        <v>200</v>
      </c>
      <c r="E106" s="7" t="s">
        <v>64</v>
      </c>
      <c r="F106" s="14">
        <f>F107</f>
        <v>0.15</v>
      </c>
      <c r="G106" s="14">
        <f>G107</f>
        <v>0.15</v>
      </c>
      <c r="H106" s="14">
        <f>H107</f>
        <v>0.15</v>
      </c>
    </row>
    <row r="107" spans="1:8" ht="37.5" customHeight="1">
      <c r="A107" s="9">
        <v>714</v>
      </c>
      <c r="B107" s="47" t="s">
        <v>60</v>
      </c>
      <c r="C107" s="42">
        <v>9950010540</v>
      </c>
      <c r="D107" s="42">
        <v>240</v>
      </c>
      <c r="E107" s="43" t="s">
        <v>39</v>
      </c>
      <c r="F107" s="46">
        <f>F109</f>
        <v>0.15</v>
      </c>
      <c r="G107" s="46">
        <f>G109</f>
        <v>0.15</v>
      </c>
      <c r="H107" s="46">
        <f>H109</f>
        <v>0.15</v>
      </c>
    </row>
    <row r="108" spans="1:8" ht="1.5" customHeight="1">
      <c r="A108" s="9"/>
      <c r="B108" s="47"/>
      <c r="C108" s="42"/>
      <c r="D108" s="42"/>
      <c r="E108" s="43"/>
      <c r="F108" s="46"/>
      <c r="G108" s="46"/>
      <c r="H108" s="46"/>
    </row>
    <row r="109" spans="1:8">
      <c r="A109" s="9">
        <v>714</v>
      </c>
      <c r="B109" s="12" t="s">
        <v>60</v>
      </c>
      <c r="C109" s="8">
        <v>9950010540</v>
      </c>
      <c r="D109" s="8">
        <v>244</v>
      </c>
      <c r="E109" s="7" t="s">
        <v>40</v>
      </c>
      <c r="F109" s="14">
        <v>0.15</v>
      </c>
      <c r="G109" s="14">
        <v>0.15</v>
      </c>
      <c r="H109" s="14">
        <v>0.15</v>
      </c>
    </row>
    <row r="110" spans="1:8">
      <c r="A110" s="9">
        <v>714</v>
      </c>
      <c r="B110" s="12" t="s">
        <v>68</v>
      </c>
      <c r="C110" s="8"/>
      <c r="D110" s="8"/>
      <c r="E110" s="7" t="s">
        <v>69</v>
      </c>
      <c r="F110" s="14">
        <f t="shared" ref="F110:H113" si="14">F111</f>
        <v>104.1</v>
      </c>
      <c r="G110" s="14">
        <f t="shared" si="14"/>
        <v>109.3</v>
      </c>
      <c r="H110" s="14">
        <f t="shared" si="14"/>
        <v>113.5</v>
      </c>
    </row>
    <row r="111" spans="1:8">
      <c r="A111" s="9">
        <v>714</v>
      </c>
      <c r="B111" s="12" t="s">
        <v>70</v>
      </c>
      <c r="C111" s="8"/>
      <c r="D111" s="8"/>
      <c r="E111" s="7" t="s">
        <v>71</v>
      </c>
      <c r="F111" s="14">
        <f t="shared" si="14"/>
        <v>104.1</v>
      </c>
      <c r="G111" s="14">
        <f t="shared" si="14"/>
        <v>109.3</v>
      </c>
      <c r="H111" s="14">
        <f t="shared" si="14"/>
        <v>113.5</v>
      </c>
    </row>
    <row r="112" spans="1:8" ht="26">
      <c r="A112" s="9">
        <v>714</v>
      </c>
      <c r="B112" s="12" t="s">
        <v>70</v>
      </c>
      <c r="C112" s="8">
        <v>9900000000</v>
      </c>
      <c r="D112" s="8"/>
      <c r="E112" s="7" t="s">
        <v>26</v>
      </c>
      <c r="F112" s="14">
        <f t="shared" si="14"/>
        <v>104.1</v>
      </c>
      <c r="G112" s="14">
        <f t="shared" si="14"/>
        <v>109.3</v>
      </c>
      <c r="H112" s="14">
        <f t="shared" si="14"/>
        <v>113.5</v>
      </c>
    </row>
    <row r="113" spans="1:8" ht="26">
      <c r="A113" s="9">
        <v>714</v>
      </c>
      <c r="B113" s="12" t="s">
        <v>70</v>
      </c>
      <c r="C113" s="8">
        <v>9950000000</v>
      </c>
      <c r="D113" s="8"/>
      <c r="E113" s="7" t="s">
        <v>66</v>
      </c>
      <c r="F113" s="14">
        <f t="shared" si="14"/>
        <v>104.1</v>
      </c>
      <c r="G113" s="14">
        <f t="shared" si="14"/>
        <v>109.3</v>
      </c>
      <c r="H113" s="14">
        <f t="shared" si="14"/>
        <v>113.5</v>
      </c>
    </row>
    <row r="114" spans="1:8" ht="31.5" customHeight="1">
      <c r="A114" s="44">
        <v>714</v>
      </c>
      <c r="B114" s="47" t="s">
        <v>70</v>
      </c>
      <c r="C114" s="42">
        <v>9950051180</v>
      </c>
      <c r="D114" s="42"/>
      <c r="E114" s="41" t="s">
        <v>72</v>
      </c>
      <c r="F114" s="46">
        <f>F116+F123</f>
        <v>104.1</v>
      </c>
      <c r="G114" s="46">
        <f>G116+G123</f>
        <v>109.3</v>
      </c>
      <c r="H114" s="46">
        <f>H116+H123</f>
        <v>113.5</v>
      </c>
    </row>
    <row r="115" spans="1:8" ht="9" customHeight="1">
      <c r="A115" s="45"/>
      <c r="B115" s="47"/>
      <c r="C115" s="42"/>
      <c r="D115" s="42"/>
      <c r="E115" s="41"/>
      <c r="F115" s="46"/>
      <c r="G115" s="46"/>
      <c r="H115" s="46"/>
    </row>
    <row r="116" spans="1:8" ht="51" customHeight="1">
      <c r="A116" s="44">
        <v>714</v>
      </c>
      <c r="B116" s="47" t="s">
        <v>70</v>
      </c>
      <c r="C116" s="42">
        <v>9950051180</v>
      </c>
      <c r="D116" s="42">
        <v>100</v>
      </c>
      <c r="E116" s="41" t="s">
        <v>29</v>
      </c>
      <c r="F116" s="46">
        <f>F119</f>
        <v>102</v>
      </c>
      <c r="G116" s="46">
        <f>G119</f>
        <v>102</v>
      </c>
      <c r="H116" s="46">
        <f>H119</f>
        <v>102</v>
      </c>
    </row>
    <row r="117" spans="1:8">
      <c r="A117" s="64"/>
      <c r="B117" s="47"/>
      <c r="C117" s="42"/>
      <c r="D117" s="42"/>
      <c r="E117" s="41"/>
      <c r="F117" s="46"/>
      <c r="G117" s="46"/>
      <c r="H117" s="46"/>
    </row>
    <row r="118" spans="1:8">
      <c r="A118" s="45"/>
      <c r="B118" s="47"/>
      <c r="C118" s="42"/>
      <c r="D118" s="42"/>
      <c r="E118" s="41"/>
      <c r="F118" s="46"/>
      <c r="G118" s="46"/>
      <c r="H118" s="46"/>
    </row>
    <row r="119" spans="1:8" ht="26">
      <c r="A119" s="9">
        <v>714</v>
      </c>
      <c r="B119" s="12" t="s">
        <v>70</v>
      </c>
      <c r="C119" s="8">
        <v>9950051180</v>
      </c>
      <c r="D119" s="8">
        <v>120</v>
      </c>
      <c r="E119" s="7" t="s">
        <v>30</v>
      </c>
      <c r="F119" s="14">
        <f>F120+F121+F122</f>
        <v>102</v>
      </c>
      <c r="G119" s="14">
        <f>G120+G121+G122</f>
        <v>102</v>
      </c>
      <c r="H119" s="14">
        <f>H120+H121+H122</f>
        <v>102</v>
      </c>
    </row>
    <row r="120" spans="1:8" ht="26">
      <c r="A120" s="9">
        <v>714</v>
      </c>
      <c r="B120" s="12" t="s">
        <v>70</v>
      </c>
      <c r="C120" s="8">
        <v>9950051180</v>
      </c>
      <c r="D120" s="8">
        <v>121</v>
      </c>
      <c r="E120" s="7" t="s">
        <v>36</v>
      </c>
      <c r="F120" s="14">
        <v>78</v>
      </c>
      <c r="G120" s="14">
        <v>78</v>
      </c>
      <c r="H120" s="14">
        <v>78</v>
      </c>
    </row>
    <row r="121" spans="1:8" ht="38.25" hidden="1" customHeight="1">
      <c r="A121" s="9"/>
      <c r="B121" s="12" t="s">
        <v>70</v>
      </c>
      <c r="C121" s="8">
        <v>9950051180</v>
      </c>
      <c r="D121" s="8">
        <v>122</v>
      </c>
      <c r="E121" s="7" t="s">
        <v>37</v>
      </c>
      <c r="F121" s="14">
        <v>0</v>
      </c>
      <c r="G121" s="14">
        <v>0</v>
      </c>
      <c r="H121" s="14">
        <v>0</v>
      </c>
    </row>
    <row r="122" spans="1:8" ht="52">
      <c r="A122" s="9">
        <v>714</v>
      </c>
      <c r="B122" s="12" t="s">
        <v>70</v>
      </c>
      <c r="C122" s="8">
        <v>9950051180</v>
      </c>
      <c r="D122" s="8">
        <v>129</v>
      </c>
      <c r="E122" s="16" t="s">
        <v>73</v>
      </c>
      <c r="F122" s="14">
        <v>24</v>
      </c>
      <c r="G122" s="14">
        <v>24</v>
      </c>
      <c r="H122" s="14">
        <v>24</v>
      </c>
    </row>
    <row r="123" spans="1:8" ht="39">
      <c r="A123" s="9">
        <v>714</v>
      </c>
      <c r="B123" s="12" t="s">
        <v>70</v>
      </c>
      <c r="C123" s="8">
        <v>9950051180</v>
      </c>
      <c r="D123" s="8">
        <v>200</v>
      </c>
      <c r="E123" s="7" t="s">
        <v>38</v>
      </c>
      <c r="F123" s="14">
        <f>F124</f>
        <v>2.1</v>
      </c>
      <c r="G123" s="14">
        <f>G124</f>
        <v>7.3</v>
      </c>
      <c r="H123" s="14">
        <f>H124</f>
        <v>11.5</v>
      </c>
    </row>
    <row r="124" spans="1:8" ht="27.75" customHeight="1">
      <c r="A124" s="44">
        <v>714</v>
      </c>
      <c r="B124" s="47" t="s">
        <v>70</v>
      </c>
      <c r="C124" s="42">
        <v>9950051180</v>
      </c>
      <c r="D124" s="42">
        <v>240</v>
      </c>
      <c r="E124" s="41" t="s">
        <v>74</v>
      </c>
      <c r="F124" s="46">
        <f>F126</f>
        <v>2.1</v>
      </c>
      <c r="G124" s="46">
        <f>G126</f>
        <v>7.3</v>
      </c>
      <c r="H124" s="46">
        <f>H126</f>
        <v>11.5</v>
      </c>
    </row>
    <row r="125" spans="1:8">
      <c r="A125" s="45"/>
      <c r="B125" s="47"/>
      <c r="C125" s="42"/>
      <c r="D125" s="42"/>
      <c r="E125" s="41"/>
      <c r="F125" s="46"/>
      <c r="G125" s="46"/>
      <c r="H125" s="46"/>
    </row>
    <row r="126" spans="1:8">
      <c r="A126" s="9">
        <v>714</v>
      </c>
      <c r="B126" s="12" t="s">
        <v>70</v>
      </c>
      <c r="C126" s="8">
        <v>9950051180</v>
      </c>
      <c r="D126" s="8">
        <v>244</v>
      </c>
      <c r="E126" s="7" t="s">
        <v>40</v>
      </c>
      <c r="F126" s="14">
        <v>2.1</v>
      </c>
      <c r="G126" s="14">
        <v>7.3</v>
      </c>
      <c r="H126" s="14">
        <v>11.5</v>
      </c>
    </row>
    <row r="127" spans="1:8" ht="32.25" customHeight="1">
      <c r="A127" s="44">
        <v>714</v>
      </c>
      <c r="B127" s="47" t="s">
        <v>75</v>
      </c>
      <c r="C127" s="42"/>
      <c r="D127" s="42"/>
      <c r="E127" s="41" t="s">
        <v>76</v>
      </c>
      <c r="F127" s="46">
        <f>F129+F137</f>
        <v>240</v>
      </c>
      <c r="G127" s="46">
        <f t="shared" ref="G127:H127" si="15">G129+G137</f>
        <v>0</v>
      </c>
      <c r="H127" s="46">
        <f t="shared" si="15"/>
        <v>20</v>
      </c>
    </row>
    <row r="128" spans="1:8" ht="10.5" customHeight="1">
      <c r="A128" s="45"/>
      <c r="B128" s="47"/>
      <c r="C128" s="42"/>
      <c r="D128" s="42"/>
      <c r="E128" s="41"/>
      <c r="F128" s="46"/>
      <c r="G128" s="46"/>
      <c r="H128" s="46"/>
    </row>
    <row r="129" spans="1:8" ht="55.5" customHeight="1">
      <c r="A129" s="9">
        <v>714</v>
      </c>
      <c r="B129" s="12" t="s">
        <v>77</v>
      </c>
      <c r="C129" s="8"/>
      <c r="D129" s="8"/>
      <c r="E129" s="7" t="s">
        <v>78</v>
      </c>
      <c r="F129" s="14">
        <f t="shared" ref="F129:H130" si="16">F130</f>
        <v>240</v>
      </c>
      <c r="G129" s="14">
        <f t="shared" si="16"/>
        <v>0</v>
      </c>
      <c r="H129" s="14">
        <f t="shared" si="16"/>
        <v>20</v>
      </c>
    </row>
    <row r="130" spans="1:8" ht="26">
      <c r="A130" s="9">
        <v>714</v>
      </c>
      <c r="B130" s="12" t="s">
        <v>77</v>
      </c>
      <c r="C130" s="8">
        <v>9900000000</v>
      </c>
      <c r="D130" s="8"/>
      <c r="E130" s="7" t="s">
        <v>26</v>
      </c>
      <c r="F130" s="14">
        <f t="shared" si="16"/>
        <v>240</v>
      </c>
      <c r="G130" s="14">
        <f t="shared" si="16"/>
        <v>0</v>
      </c>
      <c r="H130" s="14">
        <f t="shared" si="16"/>
        <v>20</v>
      </c>
    </row>
    <row r="131" spans="1:8" ht="39">
      <c r="A131" s="9">
        <v>714</v>
      </c>
      <c r="B131" s="12" t="s">
        <v>77</v>
      </c>
      <c r="C131" s="8">
        <v>9940000000</v>
      </c>
      <c r="D131" s="8"/>
      <c r="E131" s="7" t="s">
        <v>47</v>
      </c>
      <c r="F131" s="14">
        <f>F132+F140</f>
        <v>240</v>
      </c>
      <c r="G131" s="14">
        <f t="shared" ref="G131:H131" si="17">G132+G140</f>
        <v>0</v>
      </c>
      <c r="H131" s="14">
        <f t="shared" si="17"/>
        <v>20</v>
      </c>
    </row>
    <row r="132" spans="1:8" ht="51" hidden="1" customHeight="1">
      <c r="A132" s="9"/>
      <c r="B132" s="47" t="s">
        <v>77</v>
      </c>
      <c r="C132" s="42">
        <v>9940040150</v>
      </c>
      <c r="D132" s="42"/>
      <c r="E132" s="41" t="s">
        <v>79</v>
      </c>
      <c r="F132" s="46">
        <f>F134</f>
        <v>0</v>
      </c>
      <c r="G132" s="46">
        <f>G134</f>
        <v>0</v>
      </c>
      <c r="H132" s="46">
        <f>H134</f>
        <v>0</v>
      </c>
    </row>
    <row r="133" spans="1:8" ht="6" hidden="1" customHeight="1">
      <c r="A133" s="9"/>
      <c r="B133" s="47"/>
      <c r="C133" s="42"/>
      <c r="D133" s="42"/>
      <c r="E133" s="41"/>
      <c r="F133" s="46"/>
      <c r="G133" s="46"/>
      <c r="H133" s="46"/>
    </row>
    <row r="134" spans="1:8" ht="39" hidden="1">
      <c r="A134" s="9"/>
      <c r="B134" s="12" t="s">
        <v>77</v>
      </c>
      <c r="C134" s="8">
        <v>9940040150</v>
      </c>
      <c r="D134" s="8">
        <v>200</v>
      </c>
      <c r="E134" s="7" t="s">
        <v>38</v>
      </c>
      <c r="F134" s="14">
        <f t="shared" ref="F134:H135" si="18">F135</f>
        <v>0</v>
      </c>
      <c r="G134" s="14">
        <f t="shared" si="18"/>
        <v>0</v>
      </c>
      <c r="H134" s="14">
        <f t="shared" si="18"/>
        <v>0</v>
      </c>
    </row>
    <row r="135" spans="1:8" ht="44.25" hidden="1" customHeight="1">
      <c r="A135" s="9"/>
      <c r="B135" s="12" t="s">
        <v>77</v>
      </c>
      <c r="C135" s="8">
        <v>9940040150</v>
      </c>
      <c r="D135" s="8">
        <v>240</v>
      </c>
      <c r="E135" s="7" t="s">
        <v>39</v>
      </c>
      <c r="F135" s="14">
        <f t="shared" si="18"/>
        <v>0</v>
      </c>
      <c r="G135" s="14">
        <f t="shared" si="18"/>
        <v>0</v>
      </c>
      <c r="H135" s="14">
        <f t="shared" si="18"/>
        <v>0</v>
      </c>
    </row>
    <row r="136" spans="1:8" hidden="1">
      <c r="A136" s="9"/>
      <c r="B136" s="12" t="s">
        <v>77</v>
      </c>
      <c r="C136" s="8">
        <v>9940040150</v>
      </c>
      <c r="D136" s="8">
        <v>244</v>
      </c>
      <c r="E136" s="7" t="s">
        <v>40</v>
      </c>
      <c r="F136" s="14">
        <v>0</v>
      </c>
      <c r="G136" s="14">
        <v>0</v>
      </c>
      <c r="H136" s="14">
        <v>0</v>
      </c>
    </row>
    <row r="137" spans="1:8" ht="52" hidden="1">
      <c r="A137" s="9"/>
      <c r="B137" s="12" t="s">
        <v>77</v>
      </c>
      <c r="C137" s="8"/>
      <c r="D137" s="8"/>
      <c r="E137" s="7" t="s">
        <v>78</v>
      </c>
      <c r="F137" s="14">
        <f t="shared" ref="F137:H142" si="19">F138</f>
        <v>0</v>
      </c>
      <c r="G137" s="14">
        <f t="shared" si="19"/>
        <v>0</v>
      </c>
      <c r="H137" s="14">
        <f t="shared" si="19"/>
        <v>0</v>
      </c>
    </row>
    <row r="138" spans="1:8" ht="26" hidden="1">
      <c r="A138" s="9"/>
      <c r="B138" s="12" t="s">
        <v>77</v>
      </c>
      <c r="C138" s="8">
        <v>9900000000</v>
      </c>
      <c r="D138" s="8"/>
      <c r="E138" s="7" t="s">
        <v>26</v>
      </c>
      <c r="F138" s="14">
        <v>0</v>
      </c>
      <c r="G138" s="14">
        <f t="shared" si="19"/>
        <v>0</v>
      </c>
      <c r="H138" s="14">
        <f t="shared" si="19"/>
        <v>0</v>
      </c>
    </row>
    <row r="139" spans="1:8" ht="39" hidden="1">
      <c r="A139" s="9"/>
      <c r="B139" s="12" t="s">
        <v>77</v>
      </c>
      <c r="C139" s="8">
        <v>9940000000</v>
      </c>
      <c r="D139" s="8"/>
      <c r="E139" s="7" t="s">
        <v>47</v>
      </c>
      <c r="F139" s="14">
        <v>0</v>
      </c>
      <c r="G139" s="14">
        <f t="shared" si="19"/>
        <v>0</v>
      </c>
      <c r="H139" s="14">
        <v>0</v>
      </c>
    </row>
    <row r="140" spans="1:8" ht="26">
      <c r="A140" s="9">
        <v>714</v>
      </c>
      <c r="B140" s="12" t="s">
        <v>77</v>
      </c>
      <c r="C140" s="8">
        <v>9940040160</v>
      </c>
      <c r="D140" s="8"/>
      <c r="E140" s="7" t="s">
        <v>80</v>
      </c>
      <c r="F140" s="14">
        <f t="shared" si="19"/>
        <v>240</v>
      </c>
      <c r="G140" s="14">
        <f t="shared" si="19"/>
        <v>0</v>
      </c>
      <c r="H140" s="14">
        <f t="shared" si="19"/>
        <v>20</v>
      </c>
    </row>
    <row r="141" spans="1:8" ht="39">
      <c r="A141" s="9">
        <v>714</v>
      </c>
      <c r="B141" s="12" t="s">
        <v>77</v>
      </c>
      <c r="C141" s="8">
        <v>9940040160</v>
      </c>
      <c r="D141" s="8">
        <v>200</v>
      </c>
      <c r="E141" s="7" t="s">
        <v>81</v>
      </c>
      <c r="F141" s="14">
        <f t="shared" si="19"/>
        <v>240</v>
      </c>
      <c r="G141" s="14">
        <f t="shared" si="19"/>
        <v>0</v>
      </c>
      <c r="H141" s="14">
        <f t="shared" si="19"/>
        <v>20</v>
      </c>
    </row>
    <row r="142" spans="1:8" ht="39">
      <c r="A142" s="9">
        <v>714</v>
      </c>
      <c r="B142" s="12" t="s">
        <v>77</v>
      </c>
      <c r="C142" s="8">
        <v>9940040160</v>
      </c>
      <c r="D142" s="8">
        <v>240</v>
      </c>
      <c r="E142" s="7" t="s">
        <v>82</v>
      </c>
      <c r="F142" s="14">
        <f t="shared" si="19"/>
        <v>240</v>
      </c>
      <c r="G142" s="14">
        <f t="shared" si="19"/>
        <v>0</v>
      </c>
      <c r="H142" s="14">
        <f t="shared" si="19"/>
        <v>20</v>
      </c>
    </row>
    <row r="143" spans="1:8">
      <c r="A143" s="9">
        <v>714</v>
      </c>
      <c r="B143" s="12" t="s">
        <v>77</v>
      </c>
      <c r="C143" s="8">
        <v>9940040160</v>
      </c>
      <c r="D143" s="8">
        <v>244</v>
      </c>
      <c r="E143" s="7" t="s">
        <v>83</v>
      </c>
      <c r="F143" s="14">
        <v>240</v>
      </c>
      <c r="G143" s="14">
        <v>0</v>
      </c>
      <c r="H143" s="14">
        <v>20</v>
      </c>
    </row>
    <row r="144" spans="1:8">
      <c r="A144" s="9">
        <v>714</v>
      </c>
      <c r="B144" s="12" t="s">
        <v>84</v>
      </c>
      <c r="C144" s="8"/>
      <c r="D144" s="8"/>
      <c r="E144" s="7" t="s">
        <v>85</v>
      </c>
      <c r="F144" s="14">
        <f>F145+F156</f>
        <v>2282.232</v>
      </c>
      <c r="G144" s="14">
        <f t="shared" ref="G144:H144" si="20">G145+G156</f>
        <v>1924.63</v>
      </c>
      <c r="H144" s="14">
        <f t="shared" si="20"/>
        <v>2028.93</v>
      </c>
    </row>
    <row r="145" spans="1:8">
      <c r="A145" s="9">
        <v>714</v>
      </c>
      <c r="B145" s="12" t="s">
        <v>86</v>
      </c>
      <c r="C145" s="18"/>
      <c r="D145" s="8"/>
      <c r="E145" s="7" t="s">
        <v>87</v>
      </c>
      <c r="F145" s="14">
        <f t="shared" ref="F145:H147" si="21">F146</f>
        <v>2282.232</v>
      </c>
      <c r="G145" s="14">
        <f t="shared" si="21"/>
        <v>1924.63</v>
      </c>
      <c r="H145" s="14">
        <f t="shared" si="21"/>
        <v>2028.93</v>
      </c>
    </row>
    <row r="146" spans="1:8" ht="26">
      <c r="A146" s="9">
        <v>714</v>
      </c>
      <c r="B146" s="12" t="s">
        <v>86</v>
      </c>
      <c r="C146" s="8">
        <v>9900000000</v>
      </c>
      <c r="D146" s="8"/>
      <c r="E146" s="7" t="s">
        <v>26</v>
      </c>
      <c r="F146" s="14">
        <f t="shared" si="21"/>
        <v>2282.232</v>
      </c>
      <c r="G146" s="14">
        <f t="shared" si="21"/>
        <v>1924.63</v>
      </c>
      <c r="H146" s="14">
        <f t="shared" si="21"/>
        <v>2028.93</v>
      </c>
    </row>
    <row r="147" spans="1:8" ht="39">
      <c r="A147" s="9">
        <v>714</v>
      </c>
      <c r="B147" s="12" t="s">
        <v>86</v>
      </c>
      <c r="C147" s="8">
        <v>9940000000</v>
      </c>
      <c r="D147" s="8"/>
      <c r="E147" s="7" t="s">
        <v>47</v>
      </c>
      <c r="F147" s="14">
        <f>F148+F154</f>
        <v>2282.232</v>
      </c>
      <c r="G147" s="14">
        <f t="shared" si="21"/>
        <v>1924.63</v>
      </c>
      <c r="H147" s="14">
        <f t="shared" si="21"/>
        <v>2028.93</v>
      </c>
    </row>
    <row r="148" spans="1:8" ht="41.25" customHeight="1">
      <c r="A148" s="44">
        <v>714</v>
      </c>
      <c r="B148" s="47" t="s">
        <v>86</v>
      </c>
      <c r="C148" s="42">
        <v>9940040180</v>
      </c>
      <c r="D148" s="42"/>
      <c r="E148" s="41" t="s">
        <v>88</v>
      </c>
      <c r="F148" s="46">
        <f>F150</f>
        <v>2282.232</v>
      </c>
      <c r="G148" s="46">
        <f>G150</f>
        <v>1924.63</v>
      </c>
      <c r="H148" s="46">
        <f>H150</f>
        <v>2028.93</v>
      </c>
    </row>
    <row r="149" spans="1:8" ht="4.5" customHeight="1">
      <c r="A149" s="45"/>
      <c r="B149" s="47"/>
      <c r="C149" s="42"/>
      <c r="D149" s="42"/>
      <c r="E149" s="41"/>
      <c r="F149" s="46"/>
      <c r="G149" s="46"/>
      <c r="H149" s="46"/>
    </row>
    <row r="150" spans="1:8" ht="39">
      <c r="A150" s="9">
        <v>714</v>
      </c>
      <c r="B150" s="12" t="s">
        <v>86</v>
      </c>
      <c r="C150" s="8">
        <v>9940040180</v>
      </c>
      <c r="D150" s="8">
        <v>200</v>
      </c>
      <c r="E150" s="7" t="s">
        <v>89</v>
      </c>
      <c r="F150" s="14">
        <f t="shared" ref="F150:H151" si="22">F151</f>
        <v>2282.232</v>
      </c>
      <c r="G150" s="14">
        <f t="shared" si="22"/>
        <v>1924.63</v>
      </c>
      <c r="H150" s="14">
        <f t="shared" si="22"/>
        <v>2028.93</v>
      </c>
    </row>
    <row r="151" spans="1:8" ht="39">
      <c r="A151" s="9">
        <v>714</v>
      </c>
      <c r="B151" s="12" t="s">
        <v>86</v>
      </c>
      <c r="C151" s="8">
        <v>9940040180</v>
      </c>
      <c r="D151" s="8">
        <v>240</v>
      </c>
      <c r="E151" s="7" t="s">
        <v>39</v>
      </c>
      <c r="F151" s="14">
        <f t="shared" si="22"/>
        <v>2282.232</v>
      </c>
      <c r="G151" s="14">
        <f t="shared" si="22"/>
        <v>1924.63</v>
      </c>
      <c r="H151" s="14">
        <f t="shared" si="22"/>
        <v>2028.93</v>
      </c>
    </row>
    <row r="152" spans="1:8" ht="20.25" customHeight="1">
      <c r="A152" s="9">
        <v>714</v>
      </c>
      <c r="B152" s="12" t="s">
        <v>86</v>
      </c>
      <c r="C152" s="8">
        <v>9940040180</v>
      </c>
      <c r="D152" s="8">
        <v>244</v>
      </c>
      <c r="E152" s="7" t="s">
        <v>40</v>
      </c>
      <c r="F152" s="14">
        <f>2282.232</f>
        <v>2282.232</v>
      </c>
      <c r="G152" s="14">
        <v>1924.63</v>
      </c>
      <c r="H152" s="14">
        <v>2028.93</v>
      </c>
    </row>
    <row r="153" spans="1:8" ht="69.75" hidden="1" customHeight="1">
      <c r="A153" s="9"/>
      <c r="B153" s="19" t="s">
        <v>86</v>
      </c>
      <c r="C153" s="18" t="s">
        <v>90</v>
      </c>
      <c r="D153" s="18"/>
      <c r="E153" s="20" t="s">
        <v>91</v>
      </c>
      <c r="F153" s="21">
        <f t="shared" ref="F153:H154" si="23">F154</f>
        <v>0</v>
      </c>
      <c r="G153" s="21">
        <f t="shared" si="23"/>
        <v>0</v>
      </c>
      <c r="H153" s="21">
        <f t="shared" si="23"/>
        <v>0</v>
      </c>
    </row>
    <row r="154" spans="1:8" ht="15" hidden="1" customHeight="1">
      <c r="A154" s="9"/>
      <c r="B154" s="12" t="s">
        <v>86</v>
      </c>
      <c r="C154" s="8" t="s">
        <v>90</v>
      </c>
      <c r="D154" s="8">
        <v>500</v>
      </c>
      <c r="E154" s="7" t="s">
        <v>49</v>
      </c>
      <c r="F154" s="14">
        <f t="shared" si="23"/>
        <v>0</v>
      </c>
      <c r="G154" s="14">
        <f t="shared" si="23"/>
        <v>0</v>
      </c>
      <c r="H154" s="14">
        <f t="shared" si="23"/>
        <v>0</v>
      </c>
    </row>
    <row r="155" spans="1:8" ht="15" hidden="1" customHeight="1">
      <c r="A155" s="9"/>
      <c r="B155" s="12" t="s">
        <v>86</v>
      </c>
      <c r="C155" s="8" t="s">
        <v>90</v>
      </c>
      <c r="D155" s="8">
        <v>540</v>
      </c>
      <c r="E155" s="7" t="s">
        <v>50</v>
      </c>
      <c r="F155" s="14">
        <v>0</v>
      </c>
      <c r="G155" s="14">
        <v>0</v>
      </c>
      <c r="H155" s="14">
        <v>0</v>
      </c>
    </row>
    <row r="156" spans="1:8" ht="24" hidden="1" customHeight="1">
      <c r="A156" s="9">
        <v>714</v>
      </c>
      <c r="B156" s="12" t="s">
        <v>92</v>
      </c>
      <c r="C156" s="18"/>
      <c r="D156" s="8"/>
      <c r="E156" s="7" t="s">
        <v>93</v>
      </c>
      <c r="F156" s="14">
        <f t="shared" ref="F156:H159" si="24">F157</f>
        <v>0</v>
      </c>
      <c r="G156" s="14">
        <f t="shared" si="24"/>
        <v>0</v>
      </c>
      <c r="H156" s="14">
        <f t="shared" si="24"/>
        <v>0</v>
      </c>
    </row>
    <row r="157" spans="1:8" ht="26" hidden="1">
      <c r="A157" s="9">
        <v>714</v>
      </c>
      <c r="B157" s="12" t="s">
        <v>92</v>
      </c>
      <c r="C157" s="8">
        <v>9900000000</v>
      </c>
      <c r="D157" s="8"/>
      <c r="E157" s="7" t="s">
        <v>26</v>
      </c>
      <c r="F157" s="14">
        <f t="shared" si="24"/>
        <v>0</v>
      </c>
      <c r="G157" s="14">
        <f t="shared" si="24"/>
        <v>0</v>
      </c>
      <c r="H157" s="14">
        <f t="shared" si="24"/>
        <v>0</v>
      </c>
    </row>
    <row r="158" spans="1:8" ht="39" hidden="1">
      <c r="A158" s="9">
        <v>714</v>
      </c>
      <c r="B158" s="12" t="s">
        <v>92</v>
      </c>
      <c r="C158" s="8">
        <v>9940000000</v>
      </c>
      <c r="D158" s="8"/>
      <c r="E158" s="7" t="s">
        <v>47</v>
      </c>
      <c r="F158" s="14">
        <f>F159</f>
        <v>0</v>
      </c>
      <c r="G158" s="14">
        <f t="shared" si="24"/>
        <v>0</v>
      </c>
      <c r="H158" s="14">
        <f t="shared" si="24"/>
        <v>0</v>
      </c>
    </row>
    <row r="159" spans="1:8" ht="39" hidden="1">
      <c r="A159" s="9">
        <v>714</v>
      </c>
      <c r="B159" s="12" t="s">
        <v>92</v>
      </c>
      <c r="C159" s="8">
        <v>9940040100</v>
      </c>
      <c r="D159" s="8"/>
      <c r="E159" s="7" t="s">
        <v>94</v>
      </c>
      <c r="F159" s="14">
        <f t="shared" si="24"/>
        <v>0</v>
      </c>
      <c r="G159" s="14">
        <f t="shared" si="24"/>
        <v>0</v>
      </c>
      <c r="H159" s="14">
        <f t="shared" si="24"/>
        <v>0</v>
      </c>
    </row>
    <row r="160" spans="1:8" ht="33" hidden="1" customHeight="1">
      <c r="A160" s="44">
        <v>714</v>
      </c>
      <c r="B160" s="56" t="s">
        <v>92</v>
      </c>
      <c r="C160" s="58">
        <v>9940040100</v>
      </c>
      <c r="D160" s="58">
        <v>200</v>
      </c>
      <c r="E160" s="60" t="s">
        <v>95</v>
      </c>
      <c r="F160" s="62">
        <f>F162</f>
        <v>0</v>
      </c>
      <c r="G160" s="62">
        <f>G162</f>
        <v>0</v>
      </c>
      <c r="H160" s="62">
        <f>H162</f>
        <v>0</v>
      </c>
    </row>
    <row r="161" spans="1:8" ht="11.25" hidden="1" customHeight="1">
      <c r="A161" s="45"/>
      <c r="B161" s="57"/>
      <c r="C161" s="59"/>
      <c r="D161" s="59"/>
      <c r="E161" s="61"/>
      <c r="F161" s="63"/>
      <c r="G161" s="63"/>
      <c r="H161" s="63"/>
    </row>
    <row r="162" spans="1:8" ht="29.25" hidden="1" customHeight="1">
      <c r="A162" s="44">
        <v>714</v>
      </c>
      <c r="B162" s="56" t="s">
        <v>92</v>
      </c>
      <c r="C162" s="58">
        <v>9940040100</v>
      </c>
      <c r="D162" s="58">
        <v>240</v>
      </c>
      <c r="E162" s="60" t="s">
        <v>39</v>
      </c>
      <c r="F162" s="62">
        <f>F164</f>
        <v>0</v>
      </c>
      <c r="G162" s="62">
        <f>G164</f>
        <v>0</v>
      </c>
      <c r="H162" s="62">
        <f>H164</f>
        <v>0</v>
      </c>
    </row>
    <row r="163" spans="1:8" ht="9" hidden="1" customHeight="1">
      <c r="A163" s="45"/>
      <c r="B163" s="57"/>
      <c r="C163" s="59"/>
      <c r="D163" s="59"/>
      <c r="E163" s="61"/>
      <c r="F163" s="63"/>
      <c r="G163" s="63"/>
      <c r="H163" s="63"/>
    </row>
    <row r="164" spans="1:8" hidden="1">
      <c r="A164" s="9">
        <v>714</v>
      </c>
      <c r="B164" s="12" t="s">
        <v>92</v>
      </c>
      <c r="C164" s="8">
        <v>9940040100</v>
      </c>
      <c r="D164" s="8">
        <v>244</v>
      </c>
      <c r="E164" s="7" t="s">
        <v>40</v>
      </c>
      <c r="F164" s="14">
        <v>0</v>
      </c>
      <c r="G164" s="14">
        <v>0</v>
      </c>
      <c r="H164" s="14">
        <v>0</v>
      </c>
    </row>
    <row r="165" spans="1:8" ht="26">
      <c r="A165" s="9">
        <v>714</v>
      </c>
      <c r="B165" s="12" t="s">
        <v>96</v>
      </c>
      <c r="C165" s="8"/>
      <c r="D165" s="8"/>
      <c r="E165" s="7" t="s">
        <v>97</v>
      </c>
      <c r="F165" s="14">
        <f>F166+F177+F203</f>
        <v>655.41800000000001</v>
      </c>
      <c r="G165" s="14">
        <f>G166+G177+G203</f>
        <v>116.1</v>
      </c>
      <c r="H165" s="14">
        <f t="shared" ref="H165" si="25">H166+H177+H203</f>
        <v>66.099999999999994</v>
      </c>
    </row>
    <row r="166" spans="1:8">
      <c r="A166" s="9">
        <v>714</v>
      </c>
      <c r="B166" s="12" t="s">
        <v>98</v>
      </c>
      <c r="C166" s="8"/>
      <c r="D166" s="8"/>
      <c r="E166" s="7" t="s">
        <v>99</v>
      </c>
      <c r="F166" s="14">
        <f t="shared" ref="F166:H168" si="26">F167</f>
        <v>20</v>
      </c>
      <c r="G166" s="14">
        <f t="shared" si="26"/>
        <v>16.100000000000001</v>
      </c>
      <c r="H166" s="14">
        <f t="shared" si="26"/>
        <v>16.100000000000001</v>
      </c>
    </row>
    <row r="167" spans="1:8" ht="26">
      <c r="A167" s="9">
        <v>714</v>
      </c>
      <c r="B167" s="12" t="s">
        <v>98</v>
      </c>
      <c r="C167" s="8">
        <v>9900000000</v>
      </c>
      <c r="D167" s="8"/>
      <c r="E167" s="7" t="s">
        <v>26</v>
      </c>
      <c r="F167" s="14">
        <f t="shared" si="26"/>
        <v>20</v>
      </c>
      <c r="G167" s="14">
        <f t="shared" si="26"/>
        <v>16.100000000000001</v>
      </c>
      <c r="H167" s="14">
        <f t="shared" si="26"/>
        <v>16.100000000000001</v>
      </c>
    </row>
    <row r="168" spans="1:8" ht="39">
      <c r="A168" s="9">
        <v>714</v>
      </c>
      <c r="B168" s="12" t="s">
        <v>98</v>
      </c>
      <c r="C168" s="8">
        <v>9940000000</v>
      </c>
      <c r="D168" s="8"/>
      <c r="E168" s="7" t="s">
        <v>47</v>
      </c>
      <c r="F168" s="14">
        <f t="shared" si="26"/>
        <v>20</v>
      </c>
      <c r="G168" s="14">
        <f t="shared" si="26"/>
        <v>16.100000000000001</v>
      </c>
      <c r="H168" s="14">
        <f t="shared" si="26"/>
        <v>16.100000000000001</v>
      </c>
    </row>
    <row r="169" spans="1:8" ht="32.25" customHeight="1">
      <c r="A169" s="44">
        <v>714</v>
      </c>
      <c r="B169" s="47" t="s">
        <v>98</v>
      </c>
      <c r="C169" s="42">
        <v>9940040300</v>
      </c>
      <c r="D169" s="42"/>
      <c r="E169" s="41" t="s">
        <v>100</v>
      </c>
      <c r="F169" s="46">
        <f>F171</f>
        <v>20</v>
      </c>
      <c r="G169" s="46">
        <f>G171</f>
        <v>16.100000000000001</v>
      </c>
      <c r="H169" s="46">
        <f>H171</f>
        <v>16.100000000000001</v>
      </c>
    </row>
    <row r="170" spans="1:8" ht="8.25" customHeight="1">
      <c r="A170" s="45"/>
      <c r="B170" s="47"/>
      <c r="C170" s="42"/>
      <c r="D170" s="42"/>
      <c r="E170" s="41"/>
      <c r="F170" s="46"/>
      <c r="G170" s="46"/>
      <c r="H170" s="46"/>
    </row>
    <row r="171" spans="1:8" ht="20.25" customHeight="1">
      <c r="A171" s="44">
        <v>714</v>
      </c>
      <c r="B171" s="47" t="s">
        <v>98</v>
      </c>
      <c r="C171" s="42">
        <v>9940040300</v>
      </c>
      <c r="D171" s="42">
        <v>200</v>
      </c>
      <c r="E171" s="41" t="s">
        <v>64</v>
      </c>
      <c r="F171" s="46">
        <f>F173</f>
        <v>20</v>
      </c>
      <c r="G171" s="46">
        <f>G173</f>
        <v>16.100000000000001</v>
      </c>
      <c r="H171" s="46">
        <f>H173</f>
        <v>16.100000000000001</v>
      </c>
    </row>
    <row r="172" spans="1:8" ht="19.5" customHeight="1">
      <c r="A172" s="45"/>
      <c r="B172" s="47"/>
      <c r="C172" s="42"/>
      <c r="D172" s="42"/>
      <c r="E172" s="41"/>
      <c r="F172" s="46"/>
      <c r="G172" s="46"/>
      <c r="H172" s="46"/>
    </row>
    <row r="173" spans="1:8" ht="33" customHeight="1">
      <c r="A173" s="44">
        <v>714</v>
      </c>
      <c r="B173" s="47" t="s">
        <v>98</v>
      </c>
      <c r="C173" s="42">
        <v>9940040300</v>
      </c>
      <c r="D173" s="42">
        <v>240</v>
      </c>
      <c r="E173" s="41" t="s">
        <v>39</v>
      </c>
      <c r="F173" s="46">
        <f>F175+F176</f>
        <v>20</v>
      </c>
      <c r="G173" s="46">
        <f>G175+G176</f>
        <v>16.100000000000001</v>
      </c>
      <c r="H173" s="46">
        <f>H175+H176</f>
        <v>16.100000000000001</v>
      </c>
    </row>
    <row r="174" spans="1:8" ht="15" customHeight="1">
      <c r="A174" s="45"/>
      <c r="B174" s="47"/>
      <c r="C174" s="42"/>
      <c r="D174" s="42"/>
      <c r="E174" s="41"/>
      <c r="F174" s="46"/>
      <c r="G174" s="46"/>
      <c r="H174" s="46"/>
    </row>
    <row r="175" spans="1:8" ht="15" hidden="1" customHeight="1">
      <c r="A175" s="9"/>
      <c r="B175" s="12"/>
      <c r="C175" s="8"/>
      <c r="D175" s="8"/>
      <c r="E175" s="7"/>
      <c r="F175" s="14">
        <v>0</v>
      </c>
      <c r="G175" s="14">
        <v>0</v>
      </c>
      <c r="H175" s="14">
        <v>0</v>
      </c>
    </row>
    <row r="176" spans="1:8">
      <c r="A176" s="9">
        <v>714</v>
      </c>
      <c r="B176" s="12" t="s">
        <v>98</v>
      </c>
      <c r="C176" s="8">
        <v>9940040300</v>
      </c>
      <c r="D176" s="8">
        <v>244</v>
      </c>
      <c r="E176" s="7" t="s">
        <v>40</v>
      </c>
      <c r="F176" s="14">
        <v>20</v>
      </c>
      <c r="G176" s="14">
        <v>16.100000000000001</v>
      </c>
      <c r="H176" s="14">
        <v>16.100000000000001</v>
      </c>
    </row>
    <row r="177" spans="1:8" ht="15" customHeight="1">
      <c r="A177" s="9">
        <v>714</v>
      </c>
      <c r="B177" s="12" t="s">
        <v>101</v>
      </c>
      <c r="C177" s="8"/>
      <c r="D177" s="8"/>
      <c r="E177" s="7" t="s">
        <v>102</v>
      </c>
      <c r="F177" s="14">
        <f>F178</f>
        <v>75</v>
      </c>
      <c r="G177" s="14">
        <f>G178</f>
        <v>0</v>
      </c>
      <c r="H177" s="14">
        <f>H178</f>
        <v>0</v>
      </c>
    </row>
    <row r="178" spans="1:8" ht="34.5" customHeight="1">
      <c r="A178" s="9">
        <v>714</v>
      </c>
      <c r="B178" s="12" t="s">
        <v>101</v>
      </c>
      <c r="C178" s="8">
        <v>9900000000</v>
      </c>
      <c r="D178" s="8"/>
      <c r="E178" s="7" t="s">
        <v>26</v>
      </c>
      <c r="F178" s="14">
        <f>F179+F186+F193</f>
        <v>75</v>
      </c>
      <c r="G178" s="14">
        <f>G179+G186+G193</f>
        <v>0</v>
      </c>
      <c r="H178" s="14">
        <f>H179+H186+H193</f>
        <v>0</v>
      </c>
    </row>
    <row r="179" spans="1:8" ht="40.5" customHeight="1">
      <c r="A179" s="9">
        <v>714</v>
      </c>
      <c r="B179" s="12" t="s">
        <v>101</v>
      </c>
      <c r="C179" s="8">
        <v>9940000000</v>
      </c>
      <c r="D179" s="8"/>
      <c r="E179" s="7" t="s">
        <v>47</v>
      </c>
      <c r="F179" s="14">
        <f t="shared" ref="F179:H181" si="27">F180</f>
        <v>75</v>
      </c>
      <c r="G179" s="14">
        <f t="shared" si="27"/>
        <v>0</v>
      </c>
      <c r="H179" s="14">
        <f t="shared" si="27"/>
        <v>0</v>
      </c>
    </row>
    <row r="180" spans="1:8" ht="27.75" customHeight="1">
      <c r="A180" s="9">
        <v>714</v>
      </c>
      <c r="B180" s="12" t="s">
        <v>101</v>
      </c>
      <c r="C180" s="8">
        <v>9940040340</v>
      </c>
      <c r="D180" s="8"/>
      <c r="E180" s="7" t="s">
        <v>103</v>
      </c>
      <c r="F180" s="14">
        <f t="shared" si="27"/>
        <v>75</v>
      </c>
      <c r="G180" s="14">
        <f t="shared" si="27"/>
        <v>0</v>
      </c>
      <c r="H180" s="14">
        <f t="shared" si="27"/>
        <v>0</v>
      </c>
    </row>
    <row r="181" spans="1:8" ht="47.25" customHeight="1">
      <c r="A181" s="9">
        <v>714</v>
      </c>
      <c r="B181" s="12" t="s">
        <v>101</v>
      </c>
      <c r="C181" s="8">
        <v>9940040340</v>
      </c>
      <c r="D181" s="8">
        <v>200</v>
      </c>
      <c r="E181" s="7" t="s">
        <v>64</v>
      </c>
      <c r="F181" s="14">
        <f>F182</f>
        <v>75</v>
      </c>
      <c r="G181" s="14">
        <f t="shared" si="27"/>
        <v>0</v>
      </c>
      <c r="H181" s="14">
        <f t="shared" si="27"/>
        <v>0</v>
      </c>
    </row>
    <row r="182" spans="1:8" ht="25.5" customHeight="1">
      <c r="A182" s="44">
        <v>714</v>
      </c>
      <c r="B182" s="56" t="s">
        <v>101</v>
      </c>
      <c r="C182" s="58">
        <v>9940040340</v>
      </c>
      <c r="D182" s="58">
        <v>240</v>
      </c>
      <c r="E182" s="60" t="s">
        <v>39</v>
      </c>
      <c r="F182" s="46">
        <f>F184</f>
        <v>75</v>
      </c>
      <c r="G182" s="46">
        <f>G184</f>
        <v>0</v>
      </c>
      <c r="H182" s="46">
        <f>H184</f>
        <v>0</v>
      </c>
    </row>
    <row r="183" spans="1:8" ht="15" customHeight="1">
      <c r="A183" s="45"/>
      <c r="B183" s="57"/>
      <c r="C183" s="59"/>
      <c r="D183" s="59"/>
      <c r="E183" s="61"/>
      <c r="F183" s="46"/>
      <c r="G183" s="46"/>
      <c r="H183" s="46"/>
    </row>
    <row r="184" spans="1:8" ht="8.25" customHeight="1">
      <c r="A184" s="44">
        <v>714</v>
      </c>
      <c r="B184" s="56" t="s">
        <v>101</v>
      </c>
      <c r="C184" s="58">
        <v>9940040340</v>
      </c>
      <c r="D184" s="58">
        <v>244</v>
      </c>
      <c r="E184" s="60" t="s">
        <v>40</v>
      </c>
      <c r="F184" s="46">
        <v>75</v>
      </c>
      <c r="G184" s="46">
        <v>0</v>
      </c>
      <c r="H184" s="46">
        <v>0</v>
      </c>
    </row>
    <row r="185" spans="1:8" ht="15" customHeight="1">
      <c r="A185" s="45"/>
      <c r="B185" s="57"/>
      <c r="C185" s="59"/>
      <c r="D185" s="59"/>
      <c r="E185" s="61"/>
      <c r="F185" s="46"/>
      <c r="G185" s="46"/>
      <c r="H185" s="46"/>
    </row>
    <row r="186" spans="1:8" ht="15" hidden="1" customHeight="1">
      <c r="A186" s="9"/>
      <c r="B186" s="52"/>
      <c r="C186" s="53"/>
      <c r="D186" s="53"/>
      <c r="E186" s="54"/>
      <c r="F186" s="55">
        <f>F188</f>
        <v>0</v>
      </c>
      <c r="G186" s="50">
        <f>G188</f>
        <v>0</v>
      </c>
      <c r="H186" s="55">
        <f>H188</f>
        <v>0</v>
      </c>
    </row>
    <row r="187" spans="1:8" ht="15" hidden="1" customHeight="1">
      <c r="A187" s="9"/>
      <c r="B187" s="52"/>
      <c r="C187" s="53"/>
      <c r="D187" s="53"/>
      <c r="E187" s="54"/>
      <c r="F187" s="55"/>
      <c r="G187" s="50"/>
      <c r="H187" s="55"/>
    </row>
    <row r="188" spans="1:8" ht="15" hidden="1" customHeight="1">
      <c r="A188" s="9"/>
      <c r="B188" s="47"/>
      <c r="C188" s="53"/>
      <c r="D188" s="42"/>
      <c r="E188" s="41"/>
      <c r="F188" s="49">
        <f>F190</f>
        <v>0</v>
      </c>
      <c r="G188" s="49">
        <f>G190</f>
        <v>0</v>
      </c>
      <c r="H188" s="49">
        <f>H190</f>
        <v>0</v>
      </c>
    </row>
    <row r="189" spans="1:8" ht="25.5" hidden="1" customHeight="1">
      <c r="A189" s="9"/>
      <c r="B189" s="47"/>
      <c r="C189" s="53"/>
      <c r="D189" s="42"/>
      <c r="E189" s="41"/>
      <c r="F189" s="49"/>
      <c r="G189" s="49"/>
      <c r="H189" s="49"/>
    </row>
    <row r="190" spans="1:8" ht="15" hidden="1" customHeight="1">
      <c r="A190" s="9"/>
      <c r="B190" s="47"/>
      <c r="C190" s="42"/>
      <c r="D190" s="42"/>
      <c r="E190" s="41"/>
      <c r="F190" s="49">
        <f>F192</f>
        <v>0</v>
      </c>
      <c r="G190" s="49">
        <f>G192</f>
        <v>0</v>
      </c>
      <c r="H190" s="49">
        <f>H192</f>
        <v>0</v>
      </c>
    </row>
    <row r="191" spans="1:8" ht="26.25" hidden="1" customHeight="1">
      <c r="A191" s="9"/>
      <c r="B191" s="47"/>
      <c r="C191" s="42"/>
      <c r="D191" s="42"/>
      <c r="E191" s="41"/>
      <c r="F191" s="49"/>
      <c r="G191" s="49"/>
      <c r="H191" s="49"/>
    </row>
    <row r="192" spans="1:8" ht="16.5" hidden="1" customHeight="1">
      <c r="A192" s="9"/>
      <c r="B192" s="12"/>
      <c r="C192" s="8"/>
      <c r="D192" s="8"/>
      <c r="E192" s="7"/>
      <c r="F192" s="22">
        <v>0</v>
      </c>
      <c r="G192" s="22">
        <v>0</v>
      </c>
      <c r="H192" s="22">
        <v>0</v>
      </c>
    </row>
    <row r="193" spans="1:8" ht="30.75" hidden="1" customHeight="1">
      <c r="A193" s="9"/>
      <c r="B193" s="52"/>
      <c r="C193" s="53"/>
      <c r="D193" s="53"/>
      <c r="E193" s="54"/>
      <c r="F193" s="55">
        <f>F195</f>
        <v>0</v>
      </c>
      <c r="G193" s="50">
        <f>G195</f>
        <v>0</v>
      </c>
      <c r="H193" s="50">
        <f>H195</f>
        <v>0</v>
      </c>
    </row>
    <row r="194" spans="1:8" ht="16.5" hidden="1" customHeight="1">
      <c r="A194" s="9"/>
      <c r="B194" s="52"/>
      <c r="C194" s="53"/>
      <c r="D194" s="53"/>
      <c r="E194" s="54"/>
      <c r="F194" s="55"/>
      <c r="G194" s="50"/>
      <c r="H194" s="50"/>
    </row>
    <row r="195" spans="1:8" ht="16.5" hidden="1" customHeight="1">
      <c r="A195" s="9"/>
      <c r="B195" s="47"/>
      <c r="C195" s="42"/>
      <c r="D195" s="42"/>
      <c r="E195" s="41"/>
      <c r="F195" s="49">
        <f>F197</f>
        <v>0</v>
      </c>
      <c r="G195" s="51">
        <f>G197</f>
        <v>0</v>
      </c>
      <c r="H195" s="49">
        <f>H197</f>
        <v>0</v>
      </c>
    </row>
    <row r="196" spans="1:8" ht="23.25" hidden="1" customHeight="1">
      <c r="A196" s="9"/>
      <c r="B196" s="47"/>
      <c r="C196" s="42"/>
      <c r="D196" s="42"/>
      <c r="E196" s="41"/>
      <c r="F196" s="49"/>
      <c r="G196" s="51"/>
      <c r="H196" s="49"/>
    </row>
    <row r="197" spans="1:8" ht="34.5" hidden="1" customHeight="1">
      <c r="A197" s="9"/>
      <c r="B197" s="47"/>
      <c r="C197" s="42"/>
      <c r="D197" s="42"/>
      <c r="E197" s="41"/>
      <c r="F197" s="49">
        <f>F202</f>
        <v>0</v>
      </c>
      <c r="G197" s="49">
        <f>G202</f>
        <v>0</v>
      </c>
      <c r="H197" s="49">
        <f>H202</f>
        <v>0</v>
      </c>
    </row>
    <row r="198" spans="1:8" ht="20.25" hidden="1" customHeight="1">
      <c r="A198" s="9"/>
      <c r="B198" s="47"/>
      <c r="C198" s="42"/>
      <c r="D198" s="42"/>
      <c r="E198" s="41"/>
      <c r="F198" s="49"/>
      <c r="G198" s="49"/>
      <c r="H198" s="49"/>
    </row>
    <row r="199" spans="1:8" ht="24" hidden="1" customHeight="1">
      <c r="A199" s="9"/>
      <c r="B199" s="23"/>
      <c r="C199" s="24"/>
      <c r="D199" s="24"/>
      <c r="E199" s="25"/>
      <c r="F199" s="26"/>
      <c r="G199" s="26"/>
      <c r="H199" s="26"/>
    </row>
    <row r="200" spans="1:8" ht="14.25" hidden="1" customHeight="1">
      <c r="A200" s="9"/>
      <c r="B200" s="12"/>
      <c r="C200" s="8"/>
      <c r="D200" s="8"/>
      <c r="E200" s="7"/>
      <c r="F200" s="22"/>
      <c r="G200" s="22"/>
      <c r="H200" s="22"/>
    </row>
    <row r="201" spans="1:8" ht="13.5" hidden="1" customHeight="1">
      <c r="A201" s="9"/>
      <c r="B201" s="12"/>
      <c r="C201" s="8"/>
      <c r="D201" s="8"/>
      <c r="E201" s="7"/>
      <c r="F201" s="22"/>
      <c r="G201" s="22"/>
      <c r="H201" s="22"/>
    </row>
    <row r="202" spans="1:8" ht="16.5" hidden="1" customHeight="1">
      <c r="A202" s="9"/>
      <c r="B202" s="12"/>
      <c r="C202" s="8"/>
      <c r="D202" s="8"/>
      <c r="E202" s="7"/>
      <c r="F202" s="22">
        <v>0</v>
      </c>
      <c r="G202" s="22">
        <v>0</v>
      </c>
      <c r="H202" s="22">
        <v>0</v>
      </c>
    </row>
    <row r="203" spans="1:8" ht="16.5" customHeight="1">
      <c r="A203" s="9">
        <v>714</v>
      </c>
      <c r="B203" s="12" t="s">
        <v>104</v>
      </c>
      <c r="C203" s="8"/>
      <c r="D203" s="8"/>
      <c r="E203" s="7" t="s">
        <v>105</v>
      </c>
      <c r="F203" s="14">
        <f>F204</f>
        <v>560.41800000000001</v>
      </c>
      <c r="G203" s="14">
        <f t="shared" ref="G203:H204" si="28">G204</f>
        <v>100</v>
      </c>
      <c r="H203" s="14">
        <f t="shared" si="28"/>
        <v>50</v>
      </c>
    </row>
    <row r="204" spans="1:8" ht="27.75" customHeight="1">
      <c r="A204" s="9">
        <v>714</v>
      </c>
      <c r="B204" s="12" t="s">
        <v>104</v>
      </c>
      <c r="C204" s="8">
        <v>9900000000</v>
      </c>
      <c r="D204" s="8"/>
      <c r="E204" s="7" t="s">
        <v>26</v>
      </c>
      <c r="F204" s="14">
        <f>F205</f>
        <v>560.41800000000001</v>
      </c>
      <c r="G204" s="14">
        <f t="shared" si="28"/>
        <v>100</v>
      </c>
      <c r="H204" s="14">
        <f t="shared" si="28"/>
        <v>50</v>
      </c>
    </row>
    <row r="205" spans="1:8" ht="43.5" customHeight="1">
      <c r="A205" s="9">
        <v>714</v>
      </c>
      <c r="B205" s="12" t="s">
        <v>104</v>
      </c>
      <c r="C205" s="8">
        <v>9940000000</v>
      </c>
      <c r="D205" s="8"/>
      <c r="E205" s="7" t="s">
        <v>47</v>
      </c>
      <c r="F205" s="14">
        <f>F206+F213+F217</f>
        <v>560.41800000000001</v>
      </c>
      <c r="G205" s="14">
        <f>G206+G213+G217</f>
        <v>100</v>
      </c>
      <c r="H205" s="14">
        <f>H206+H213+H217</f>
        <v>50</v>
      </c>
    </row>
    <row r="206" spans="1:8" ht="26">
      <c r="A206" s="9">
        <v>714</v>
      </c>
      <c r="B206" s="12" t="s">
        <v>104</v>
      </c>
      <c r="C206" s="8">
        <v>9940040350</v>
      </c>
      <c r="D206" s="8"/>
      <c r="E206" s="7" t="s">
        <v>106</v>
      </c>
      <c r="F206" s="14">
        <f>F207</f>
        <v>365.41800000000001</v>
      </c>
      <c r="G206" s="14">
        <f>G207</f>
        <v>100</v>
      </c>
      <c r="H206" s="14">
        <f>H207</f>
        <v>50</v>
      </c>
    </row>
    <row r="207" spans="1:8" ht="23.25" customHeight="1">
      <c r="A207" s="44">
        <v>714</v>
      </c>
      <c r="B207" s="47" t="s">
        <v>104</v>
      </c>
      <c r="C207" s="42">
        <v>9940040350</v>
      </c>
      <c r="D207" s="42">
        <v>200</v>
      </c>
      <c r="E207" s="41" t="s">
        <v>64</v>
      </c>
      <c r="F207" s="46">
        <f>F209</f>
        <v>365.41800000000001</v>
      </c>
      <c r="G207" s="46">
        <f>G209</f>
        <v>100</v>
      </c>
      <c r="H207" s="46">
        <f>H209</f>
        <v>50</v>
      </c>
    </row>
    <row r="208" spans="1:8" ht="15" customHeight="1">
      <c r="A208" s="45"/>
      <c r="B208" s="47"/>
      <c r="C208" s="42"/>
      <c r="D208" s="42"/>
      <c r="E208" s="41"/>
      <c r="F208" s="46"/>
      <c r="G208" s="46"/>
      <c r="H208" s="46"/>
    </row>
    <row r="209" spans="1:8" ht="34.5" customHeight="1">
      <c r="A209" s="44">
        <v>714</v>
      </c>
      <c r="B209" s="47" t="s">
        <v>104</v>
      </c>
      <c r="C209" s="42">
        <v>9940040350</v>
      </c>
      <c r="D209" s="42">
        <v>240</v>
      </c>
      <c r="E209" s="41" t="s">
        <v>39</v>
      </c>
      <c r="F209" s="46">
        <f>F211+F212</f>
        <v>365.41800000000001</v>
      </c>
      <c r="G209" s="46">
        <f>G211+G212</f>
        <v>100</v>
      </c>
      <c r="H209" s="46">
        <f>H211+H212</f>
        <v>50</v>
      </c>
    </row>
    <row r="210" spans="1:8" ht="7.5" customHeight="1">
      <c r="A210" s="45"/>
      <c r="B210" s="47"/>
      <c r="C210" s="42"/>
      <c r="D210" s="42"/>
      <c r="E210" s="41"/>
      <c r="F210" s="46"/>
      <c r="G210" s="46"/>
      <c r="H210" s="46"/>
    </row>
    <row r="211" spans="1:8">
      <c r="A211" s="9"/>
      <c r="B211" s="12" t="s">
        <v>104</v>
      </c>
      <c r="C211" s="8">
        <v>9940040350</v>
      </c>
      <c r="D211" s="8">
        <v>244</v>
      </c>
      <c r="E211" s="7" t="s">
        <v>40</v>
      </c>
      <c r="F211" s="14">
        <f>32+198.418-55</f>
        <v>175.41800000000001</v>
      </c>
      <c r="G211" s="14">
        <v>0</v>
      </c>
      <c r="H211" s="14">
        <v>0</v>
      </c>
    </row>
    <row r="212" spans="1:8">
      <c r="A212" s="9">
        <v>714</v>
      </c>
      <c r="B212" s="12" t="s">
        <v>104</v>
      </c>
      <c r="C212" s="8">
        <v>9940040350</v>
      </c>
      <c r="D212" s="8">
        <v>247</v>
      </c>
      <c r="E212" s="7" t="s">
        <v>41</v>
      </c>
      <c r="F212" s="14">
        <v>190</v>
      </c>
      <c r="G212" s="14">
        <v>100</v>
      </c>
      <c r="H212" s="14">
        <v>50</v>
      </c>
    </row>
    <row r="213" spans="1:8" ht="26" hidden="1">
      <c r="A213" s="9"/>
      <c r="B213" s="12" t="s">
        <v>104</v>
      </c>
      <c r="C213" s="8">
        <v>9940040370</v>
      </c>
      <c r="D213" s="8"/>
      <c r="E213" s="7" t="s">
        <v>107</v>
      </c>
      <c r="F213" s="14">
        <f t="shared" ref="F213:H215" si="29">F214</f>
        <v>0</v>
      </c>
      <c r="G213" s="14">
        <f t="shared" si="29"/>
        <v>0</v>
      </c>
      <c r="H213" s="14">
        <f t="shared" si="29"/>
        <v>0</v>
      </c>
    </row>
    <row r="214" spans="1:8" ht="39" hidden="1">
      <c r="A214" s="9"/>
      <c r="B214" s="12" t="s">
        <v>104</v>
      </c>
      <c r="C214" s="8">
        <v>9940040370</v>
      </c>
      <c r="D214" s="8">
        <v>200</v>
      </c>
      <c r="E214" s="7" t="s">
        <v>64</v>
      </c>
      <c r="F214" s="14">
        <f t="shared" si="29"/>
        <v>0</v>
      </c>
      <c r="G214" s="14">
        <f t="shared" si="29"/>
        <v>0</v>
      </c>
      <c r="H214" s="14">
        <f t="shared" si="29"/>
        <v>0</v>
      </c>
    </row>
    <row r="215" spans="1:8" ht="39" hidden="1">
      <c r="A215" s="9"/>
      <c r="B215" s="19" t="s">
        <v>104</v>
      </c>
      <c r="C215" s="18">
        <v>9940040370</v>
      </c>
      <c r="D215" s="18">
        <v>240</v>
      </c>
      <c r="E215" s="17" t="s">
        <v>39</v>
      </c>
      <c r="F215" s="21">
        <f t="shared" si="29"/>
        <v>0</v>
      </c>
      <c r="G215" s="21">
        <f t="shared" si="29"/>
        <v>0</v>
      </c>
      <c r="H215" s="21">
        <f t="shared" si="29"/>
        <v>0</v>
      </c>
    </row>
    <row r="216" spans="1:8" hidden="1">
      <c r="A216" s="9"/>
      <c r="B216" s="12" t="s">
        <v>104</v>
      </c>
      <c r="C216" s="8">
        <v>9940040370</v>
      </c>
      <c r="D216" s="8">
        <v>244</v>
      </c>
      <c r="E216" s="7" t="s">
        <v>40</v>
      </c>
      <c r="F216" s="14">
        <v>0</v>
      </c>
      <c r="G216" s="14">
        <v>0</v>
      </c>
      <c r="H216" s="14">
        <v>0</v>
      </c>
    </row>
    <row r="217" spans="1:8" ht="29.25" customHeight="1">
      <c r="A217" s="9">
        <v>714</v>
      </c>
      <c r="B217" s="12" t="s">
        <v>104</v>
      </c>
      <c r="C217" s="8">
        <v>9940040380</v>
      </c>
      <c r="D217" s="8"/>
      <c r="E217" s="7" t="s">
        <v>108</v>
      </c>
      <c r="F217" s="14">
        <f>F218</f>
        <v>195</v>
      </c>
      <c r="G217" s="14">
        <f>G218</f>
        <v>0</v>
      </c>
      <c r="H217" s="14">
        <f>H218</f>
        <v>0</v>
      </c>
    </row>
    <row r="218" spans="1:8" ht="24.75" customHeight="1">
      <c r="A218" s="44">
        <v>714</v>
      </c>
      <c r="B218" s="47" t="s">
        <v>104</v>
      </c>
      <c r="C218" s="42">
        <v>9940040380</v>
      </c>
      <c r="D218" s="42">
        <v>200</v>
      </c>
      <c r="E218" s="41" t="s">
        <v>38</v>
      </c>
      <c r="F218" s="46">
        <f>F220</f>
        <v>195</v>
      </c>
      <c r="G218" s="46">
        <f>G220</f>
        <v>0</v>
      </c>
      <c r="H218" s="46">
        <f>H220</f>
        <v>0</v>
      </c>
    </row>
    <row r="219" spans="1:8" ht="16.5" customHeight="1">
      <c r="A219" s="45"/>
      <c r="B219" s="47"/>
      <c r="C219" s="42"/>
      <c r="D219" s="42"/>
      <c r="E219" s="41"/>
      <c r="F219" s="46"/>
      <c r="G219" s="46"/>
      <c r="H219" s="46"/>
    </row>
    <row r="220" spans="1:8" ht="31.5" customHeight="1">
      <c r="A220" s="44">
        <v>714</v>
      </c>
      <c r="B220" s="47" t="s">
        <v>104</v>
      </c>
      <c r="C220" s="42">
        <v>9940040380</v>
      </c>
      <c r="D220" s="42">
        <v>240</v>
      </c>
      <c r="E220" s="41" t="s">
        <v>39</v>
      </c>
      <c r="F220" s="46">
        <f>F222</f>
        <v>195</v>
      </c>
      <c r="G220" s="46">
        <f>G222</f>
        <v>0</v>
      </c>
      <c r="H220" s="46">
        <f>H222</f>
        <v>0</v>
      </c>
    </row>
    <row r="221" spans="1:8" ht="9.75" customHeight="1">
      <c r="A221" s="45"/>
      <c r="B221" s="47"/>
      <c r="C221" s="42"/>
      <c r="D221" s="42"/>
      <c r="E221" s="41"/>
      <c r="F221" s="46"/>
      <c r="G221" s="46"/>
      <c r="H221" s="46"/>
    </row>
    <row r="222" spans="1:8">
      <c r="A222" s="9">
        <v>714</v>
      </c>
      <c r="B222" s="12" t="s">
        <v>104</v>
      </c>
      <c r="C222" s="8">
        <v>9940040380</v>
      </c>
      <c r="D222" s="8">
        <v>244</v>
      </c>
      <c r="E222" s="7" t="s">
        <v>40</v>
      </c>
      <c r="F222" s="14">
        <v>195</v>
      </c>
      <c r="G222" s="14">
        <v>0</v>
      </c>
      <c r="H222" s="14">
        <v>0</v>
      </c>
    </row>
    <row r="223" spans="1:8">
      <c r="A223" s="9">
        <v>714</v>
      </c>
      <c r="B223" s="12" t="s">
        <v>109</v>
      </c>
      <c r="C223" s="8"/>
      <c r="D223" s="8"/>
      <c r="E223" s="7" t="s">
        <v>110</v>
      </c>
      <c r="F223" s="14">
        <f>F224</f>
        <v>1051.67</v>
      </c>
      <c r="G223" s="14">
        <f t="shared" ref="G223:H223" si="30">G224</f>
        <v>628.72</v>
      </c>
      <c r="H223" s="14">
        <f t="shared" si="30"/>
        <v>849.7</v>
      </c>
    </row>
    <row r="224" spans="1:8">
      <c r="A224" s="9">
        <v>714</v>
      </c>
      <c r="B224" s="12" t="s">
        <v>111</v>
      </c>
      <c r="C224" s="18"/>
      <c r="D224" s="18"/>
      <c r="E224" s="7" t="s">
        <v>112</v>
      </c>
      <c r="F224" s="14">
        <f t="shared" ref="F224:H224" si="31">F225</f>
        <v>1051.67</v>
      </c>
      <c r="G224" s="14">
        <f t="shared" si="31"/>
        <v>628.72</v>
      </c>
      <c r="H224" s="14">
        <f t="shared" si="31"/>
        <v>849.7</v>
      </c>
    </row>
    <row r="225" spans="1:8" ht="26">
      <c r="A225" s="9">
        <v>714</v>
      </c>
      <c r="B225" s="12" t="s">
        <v>111</v>
      </c>
      <c r="C225" s="8">
        <v>9900000000</v>
      </c>
      <c r="D225" s="8"/>
      <c r="E225" s="7" t="s">
        <v>26</v>
      </c>
      <c r="F225" s="14">
        <f>F226+F258</f>
        <v>1051.67</v>
      </c>
      <c r="G225" s="14">
        <f t="shared" ref="G225:H225" si="32">G226+G258</f>
        <v>628.72</v>
      </c>
      <c r="H225" s="14">
        <f t="shared" si="32"/>
        <v>849.7</v>
      </c>
    </row>
    <row r="226" spans="1:8" ht="39">
      <c r="A226" s="9">
        <v>714</v>
      </c>
      <c r="B226" s="12" t="s">
        <v>111</v>
      </c>
      <c r="C226" s="8">
        <v>9940000000</v>
      </c>
      <c r="D226" s="8"/>
      <c r="E226" s="7" t="s">
        <v>47</v>
      </c>
      <c r="F226" s="14">
        <f>F227+F239+F253</f>
        <v>725.96400000000006</v>
      </c>
      <c r="G226" s="14">
        <f t="shared" ref="G226:H226" si="33">G227+G239+G253</f>
        <v>628.72</v>
      </c>
      <c r="H226" s="14">
        <f t="shared" si="33"/>
        <v>849.7</v>
      </c>
    </row>
    <row r="227" spans="1:8" ht="38.25" customHeight="1">
      <c r="A227" s="9">
        <v>714</v>
      </c>
      <c r="B227" s="12" t="s">
        <v>111</v>
      </c>
      <c r="C227" s="8">
        <v>9940040500</v>
      </c>
      <c r="D227" s="8"/>
      <c r="E227" s="27" t="s">
        <v>113</v>
      </c>
      <c r="F227" s="14">
        <f>F228+F232+F236</f>
        <v>172.90899999999999</v>
      </c>
      <c r="G227" s="14">
        <f>G228+G232+G236</f>
        <v>141.29</v>
      </c>
      <c r="H227" s="14">
        <f>H228+H232+H236</f>
        <v>241.7</v>
      </c>
    </row>
    <row r="228" spans="1:8" ht="78">
      <c r="A228" s="9">
        <v>714</v>
      </c>
      <c r="B228" s="12" t="s">
        <v>111</v>
      </c>
      <c r="C228" s="8">
        <v>9940040500</v>
      </c>
      <c r="D228" s="8">
        <v>100</v>
      </c>
      <c r="E228" s="16" t="s">
        <v>114</v>
      </c>
      <c r="F228" s="14">
        <f>F230+F231</f>
        <v>103</v>
      </c>
      <c r="G228" s="14">
        <f>G230+G231</f>
        <v>104</v>
      </c>
      <c r="H228" s="14">
        <f>H230+H231</f>
        <v>104</v>
      </c>
    </row>
    <row r="229" spans="1:8" ht="26">
      <c r="A229" s="9">
        <v>714</v>
      </c>
      <c r="B229" s="12" t="s">
        <v>111</v>
      </c>
      <c r="C229" s="8">
        <v>9940040500</v>
      </c>
      <c r="D229" s="8">
        <v>110</v>
      </c>
      <c r="E229" s="16" t="s">
        <v>115</v>
      </c>
      <c r="F229" s="14">
        <f>F230+F231</f>
        <v>103</v>
      </c>
      <c r="G229" s="14">
        <f>G230+G231</f>
        <v>104</v>
      </c>
      <c r="H229" s="14">
        <f>H230+H231</f>
        <v>104</v>
      </c>
    </row>
    <row r="230" spans="1:8">
      <c r="A230" s="9">
        <v>714</v>
      </c>
      <c r="B230" s="12" t="s">
        <v>111</v>
      </c>
      <c r="C230" s="8">
        <v>9940040500</v>
      </c>
      <c r="D230" s="8">
        <v>111</v>
      </c>
      <c r="E230" s="16" t="s">
        <v>116</v>
      </c>
      <c r="F230" s="14">
        <v>79</v>
      </c>
      <c r="G230" s="14">
        <v>80</v>
      </c>
      <c r="H230" s="14">
        <v>80</v>
      </c>
    </row>
    <row r="231" spans="1:8" ht="63" customHeight="1">
      <c r="A231" s="9">
        <v>714</v>
      </c>
      <c r="B231" s="12" t="s">
        <v>111</v>
      </c>
      <c r="C231" s="8">
        <v>9940040500</v>
      </c>
      <c r="D231" s="8">
        <v>119</v>
      </c>
      <c r="E231" s="25" t="s">
        <v>117</v>
      </c>
      <c r="F231" s="14">
        <v>24</v>
      </c>
      <c r="G231" s="14">
        <v>24</v>
      </c>
      <c r="H231" s="14">
        <v>24</v>
      </c>
    </row>
    <row r="232" spans="1:8" ht="43.5" customHeight="1">
      <c r="A232" s="9">
        <v>714</v>
      </c>
      <c r="B232" s="28" t="s">
        <v>111</v>
      </c>
      <c r="C232" s="29">
        <v>9940040500</v>
      </c>
      <c r="D232" s="29">
        <v>200</v>
      </c>
      <c r="E232" s="30" t="s">
        <v>118</v>
      </c>
      <c r="F232" s="31">
        <f>F233</f>
        <v>69.908999999999992</v>
      </c>
      <c r="G232" s="31">
        <f t="shared" ref="G232:H232" si="34">G233</f>
        <v>37.289999999999992</v>
      </c>
      <c r="H232" s="31">
        <f t="shared" si="34"/>
        <v>137.69999999999999</v>
      </c>
    </row>
    <row r="233" spans="1:8" ht="45" customHeight="1">
      <c r="A233" s="9">
        <v>714</v>
      </c>
      <c r="B233" s="28" t="s">
        <v>111</v>
      </c>
      <c r="C233" s="29">
        <v>9940040500</v>
      </c>
      <c r="D233" s="29">
        <v>240</v>
      </c>
      <c r="E233" s="30" t="s">
        <v>82</v>
      </c>
      <c r="F233" s="31">
        <f>F234+F235</f>
        <v>69.908999999999992</v>
      </c>
      <c r="G233" s="31">
        <f t="shared" ref="G233:H233" si="35">G234+G235</f>
        <v>37.289999999999992</v>
      </c>
      <c r="H233" s="31">
        <f t="shared" si="35"/>
        <v>137.69999999999999</v>
      </c>
    </row>
    <row r="234" spans="1:8" ht="22.5" customHeight="1">
      <c r="A234" s="9">
        <v>714</v>
      </c>
      <c r="B234" s="28" t="s">
        <v>111</v>
      </c>
      <c r="C234" s="29">
        <v>9940040500</v>
      </c>
      <c r="D234" s="29">
        <v>244</v>
      </c>
      <c r="E234" s="30" t="s">
        <v>119</v>
      </c>
      <c r="F234" s="31">
        <f>36.437+20</f>
        <v>56.436999999999998</v>
      </c>
      <c r="G234" s="31">
        <f>23.034-1.87-0.004-8.84</f>
        <v>12.319999999999997</v>
      </c>
      <c r="H234" s="31">
        <f>14.153+89.447-0.05-3.65-12.2</f>
        <v>87.7</v>
      </c>
    </row>
    <row r="235" spans="1:8" ht="22.5" customHeight="1">
      <c r="A235" s="9">
        <v>714</v>
      </c>
      <c r="B235" s="28" t="s">
        <v>111</v>
      </c>
      <c r="C235" s="29">
        <v>9940040500</v>
      </c>
      <c r="D235" s="29">
        <v>247</v>
      </c>
      <c r="E235" s="30" t="s">
        <v>120</v>
      </c>
      <c r="F235" s="31">
        <v>13.472</v>
      </c>
      <c r="G235" s="31">
        <v>24.97</v>
      </c>
      <c r="H235" s="31">
        <v>50</v>
      </c>
    </row>
    <row r="236" spans="1:8" ht="24" customHeight="1">
      <c r="A236" s="9">
        <v>714</v>
      </c>
      <c r="B236" s="12" t="s">
        <v>111</v>
      </c>
      <c r="C236" s="29">
        <v>9940040500</v>
      </c>
      <c r="D236" s="32">
        <v>800</v>
      </c>
      <c r="E236" s="33" t="s">
        <v>42</v>
      </c>
      <c r="F236" s="14">
        <f>F238</f>
        <v>0</v>
      </c>
      <c r="G236" s="14">
        <f>G238</f>
        <v>0</v>
      </c>
      <c r="H236" s="14">
        <f>H238</f>
        <v>0</v>
      </c>
    </row>
    <row r="237" spans="1:8" ht="24.75" customHeight="1">
      <c r="A237" s="9">
        <v>714</v>
      </c>
      <c r="B237" s="12" t="s">
        <v>111</v>
      </c>
      <c r="C237" s="8">
        <v>9940040500</v>
      </c>
      <c r="D237" s="8">
        <v>850</v>
      </c>
      <c r="E237" s="30" t="s">
        <v>121</v>
      </c>
      <c r="F237" s="34">
        <f>F238</f>
        <v>0</v>
      </c>
      <c r="G237" s="34">
        <f>G238</f>
        <v>0</v>
      </c>
      <c r="H237" s="34">
        <f>H238</f>
        <v>0</v>
      </c>
    </row>
    <row r="238" spans="1:8" ht="21.75" customHeight="1">
      <c r="A238" s="9">
        <v>714</v>
      </c>
      <c r="B238" s="12" t="s">
        <v>111</v>
      </c>
      <c r="C238" s="29">
        <v>9940040500</v>
      </c>
      <c r="D238" s="32">
        <v>853</v>
      </c>
      <c r="E238" s="33" t="s">
        <v>44</v>
      </c>
      <c r="F238" s="14">
        <v>0</v>
      </c>
      <c r="G238" s="14">
        <v>0</v>
      </c>
      <c r="H238" s="14">
        <v>0</v>
      </c>
    </row>
    <row r="239" spans="1:8" ht="12.75" customHeight="1">
      <c r="A239" s="44">
        <v>714</v>
      </c>
      <c r="B239" s="47" t="s">
        <v>111</v>
      </c>
      <c r="C239" s="42">
        <v>9940040510</v>
      </c>
      <c r="D239" s="42"/>
      <c r="E239" s="43" t="s">
        <v>122</v>
      </c>
      <c r="F239" s="46">
        <f>F241+F247+F250</f>
        <v>549.79700000000003</v>
      </c>
      <c r="G239" s="46">
        <f t="shared" ref="G239:H239" si="36">G241+G247+G250</f>
        <v>487.43</v>
      </c>
      <c r="H239" s="46">
        <f t="shared" si="36"/>
        <v>608</v>
      </c>
    </row>
    <row r="240" spans="1:8" ht="27" customHeight="1">
      <c r="A240" s="45"/>
      <c r="B240" s="47"/>
      <c r="C240" s="42"/>
      <c r="D240" s="42"/>
      <c r="E240" s="43"/>
      <c r="F240" s="46"/>
      <c r="G240" s="46"/>
      <c r="H240" s="46"/>
    </row>
    <row r="241" spans="1:8" ht="45" customHeight="1">
      <c r="A241" s="44">
        <v>714</v>
      </c>
      <c r="B241" s="47" t="s">
        <v>111</v>
      </c>
      <c r="C241" s="42">
        <v>9940040510</v>
      </c>
      <c r="D241" s="42">
        <v>100</v>
      </c>
      <c r="E241" s="43" t="s">
        <v>114</v>
      </c>
      <c r="F241" s="46">
        <f>F244+F245</f>
        <v>523.79700000000003</v>
      </c>
      <c r="G241" s="46">
        <f t="shared" ref="G241:H241" si="37">G244+G245</f>
        <v>398</v>
      </c>
      <c r="H241" s="46">
        <f t="shared" si="37"/>
        <v>488</v>
      </c>
    </row>
    <row r="242" spans="1:8" ht="33" customHeight="1">
      <c r="A242" s="45"/>
      <c r="B242" s="47"/>
      <c r="C242" s="42"/>
      <c r="D242" s="42"/>
      <c r="E242" s="43"/>
      <c r="F242" s="46"/>
      <c r="G242" s="46"/>
      <c r="H242" s="46"/>
    </row>
    <row r="243" spans="1:8" ht="24.75" customHeight="1">
      <c r="A243" s="9">
        <v>714</v>
      </c>
      <c r="B243" s="12" t="s">
        <v>111</v>
      </c>
      <c r="C243" s="8">
        <v>9940040510</v>
      </c>
      <c r="D243" s="8">
        <v>110</v>
      </c>
      <c r="E243" s="16" t="s">
        <v>115</v>
      </c>
      <c r="F243" s="14">
        <f>F244+F245</f>
        <v>523.79700000000003</v>
      </c>
      <c r="G243" s="14">
        <f>G244+G245</f>
        <v>398</v>
      </c>
      <c r="H243" s="14">
        <f t="shared" ref="H243" si="38">H244+H245</f>
        <v>488</v>
      </c>
    </row>
    <row r="244" spans="1:8" ht="20.25" customHeight="1">
      <c r="A244" s="9">
        <v>714</v>
      </c>
      <c r="B244" s="12" t="s">
        <v>111</v>
      </c>
      <c r="C244" s="8">
        <v>9940040510</v>
      </c>
      <c r="D244" s="8">
        <v>111</v>
      </c>
      <c r="E244" s="35" t="s">
        <v>116</v>
      </c>
      <c r="F244" s="14">
        <v>403.30799999999999</v>
      </c>
      <c r="G244" s="14">
        <v>285</v>
      </c>
      <c r="H244" s="14">
        <v>375</v>
      </c>
    </row>
    <row r="245" spans="1:8" ht="15.75" customHeight="1">
      <c r="A245" s="44">
        <v>714</v>
      </c>
      <c r="B245" s="47" t="s">
        <v>111</v>
      </c>
      <c r="C245" s="42">
        <v>9940040510</v>
      </c>
      <c r="D245" s="42">
        <v>119</v>
      </c>
      <c r="E245" s="43" t="s">
        <v>117</v>
      </c>
      <c r="F245" s="48">
        <v>120.489</v>
      </c>
      <c r="G245" s="48">
        <v>113</v>
      </c>
      <c r="H245" s="48">
        <v>113</v>
      </c>
    </row>
    <row r="246" spans="1:8" ht="38.25" customHeight="1">
      <c r="A246" s="45"/>
      <c r="B246" s="47"/>
      <c r="C246" s="42"/>
      <c r="D246" s="42"/>
      <c r="E246" s="43"/>
      <c r="F246" s="48"/>
      <c r="G246" s="48"/>
      <c r="H246" s="48"/>
    </row>
    <row r="247" spans="1:8" ht="40.5" customHeight="1">
      <c r="A247" s="9">
        <v>714</v>
      </c>
      <c r="B247" s="12" t="s">
        <v>111</v>
      </c>
      <c r="C247" s="8">
        <v>9940040510</v>
      </c>
      <c r="D247" s="8">
        <v>200</v>
      </c>
      <c r="E247" s="30" t="s">
        <v>118</v>
      </c>
      <c r="F247" s="14">
        <f t="shared" ref="F247:H248" si="39">F248</f>
        <v>24</v>
      </c>
      <c r="G247" s="14">
        <f t="shared" si="39"/>
        <v>89.43</v>
      </c>
      <c r="H247" s="14">
        <f t="shared" si="39"/>
        <v>120</v>
      </c>
    </row>
    <row r="248" spans="1:8" ht="42.75" customHeight="1">
      <c r="A248" s="9">
        <v>714</v>
      </c>
      <c r="B248" s="12" t="s">
        <v>111</v>
      </c>
      <c r="C248" s="8">
        <v>9940040510</v>
      </c>
      <c r="D248" s="8">
        <v>240</v>
      </c>
      <c r="E248" s="30" t="s">
        <v>82</v>
      </c>
      <c r="F248" s="14">
        <f t="shared" si="39"/>
        <v>24</v>
      </c>
      <c r="G248" s="14">
        <f t="shared" si="39"/>
        <v>89.43</v>
      </c>
      <c r="H248" s="14">
        <f t="shared" si="39"/>
        <v>120</v>
      </c>
    </row>
    <row r="249" spans="1:8" ht="24" customHeight="1">
      <c r="A249" s="9">
        <v>714</v>
      </c>
      <c r="B249" s="12" t="s">
        <v>111</v>
      </c>
      <c r="C249" s="8">
        <v>9940040510</v>
      </c>
      <c r="D249" s="8">
        <v>244</v>
      </c>
      <c r="E249" s="30" t="s">
        <v>119</v>
      </c>
      <c r="F249" s="36">
        <v>24</v>
      </c>
      <c r="G249" s="36">
        <f>88.75+0.68</f>
        <v>89.43</v>
      </c>
      <c r="H249" s="36">
        <v>120</v>
      </c>
    </row>
    <row r="250" spans="1:8" ht="24" customHeight="1">
      <c r="A250" s="9">
        <v>714</v>
      </c>
      <c r="B250" s="12" t="s">
        <v>111</v>
      </c>
      <c r="C250" s="8">
        <v>9940040510</v>
      </c>
      <c r="D250" s="8">
        <v>800</v>
      </c>
      <c r="E250" s="30" t="s">
        <v>42</v>
      </c>
      <c r="F250" s="37">
        <f>F252</f>
        <v>2</v>
      </c>
      <c r="G250" s="37">
        <v>0</v>
      </c>
      <c r="H250" s="37">
        <v>0</v>
      </c>
    </row>
    <row r="251" spans="1:8" ht="24" customHeight="1">
      <c r="A251" s="9">
        <v>714</v>
      </c>
      <c r="B251" s="12" t="s">
        <v>111</v>
      </c>
      <c r="C251" s="8">
        <v>9940040510</v>
      </c>
      <c r="D251" s="8">
        <v>850</v>
      </c>
      <c r="E251" s="30" t="s">
        <v>121</v>
      </c>
      <c r="F251" s="37">
        <f>F252</f>
        <v>2</v>
      </c>
      <c r="G251" s="37">
        <f>G252</f>
        <v>0</v>
      </c>
      <c r="H251" s="37">
        <f>H252</f>
        <v>0</v>
      </c>
    </row>
    <row r="252" spans="1:8" ht="22.5" customHeight="1">
      <c r="A252" s="9">
        <v>714</v>
      </c>
      <c r="B252" s="12" t="s">
        <v>111</v>
      </c>
      <c r="C252" s="8">
        <v>9940040510</v>
      </c>
      <c r="D252" s="8">
        <v>853</v>
      </c>
      <c r="E252" s="30" t="s">
        <v>44</v>
      </c>
      <c r="F252" s="37">
        <v>2</v>
      </c>
      <c r="G252" s="37">
        <v>0</v>
      </c>
      <c r="H252" s="37">
        <v>0</v>
      </c>
    </row>
    <row r="253" spans="1:8" ht="42.75" customHeight="1">
      <c r="A253" s="9">
        <v>714</v>
      </c>
      <c r="B253" s="12" t="s">
        <v>111</v>
      </c>
      <c r="C253" s="8" t="s">
        <v>123</v>
      </c>
      <c r="D253" s="8"/>
      <c r="E253" s="30" t="s">
        <v>124</v>
      </c>
      <c r="F253" s="37">
        <f>F254</f>
        <v>3.258</v>
      </c>
      <c r="G253" s="37">
        <f t="shared" ref="G253:H253" si="40">G254</f>
        <v>0</v>
      </c>
      <c r="H253" s="37">
        <f t="shared" si="40"/>
        <v>0</v>
      </c>
    </row>
    <row r="254" spans="1:8" ht="80.25" customHeight="1">
      <c r="A254" s="9">
        <v>714</v>
      </c>
      <c r="B254" s="12" t="s">
        <v>111</v>
      </c>
      <c r="C254" s="8" t="s">
        <v>123</v>
      </c>
      <c r="D254" s="8">
        <v>100</v>
      </c>
      <c r="E254" s="30" t="s">
        <v>114</v>
      </c>
      <c r="F254" s="37">
        <f>F256+F257</f>
        <v>3.258</v>
      </c>
      <c r="G254" s="37">
        <f t="shared" ref="G254:H254" si="41">G256+G257</f>
        <v>0</v>
      </c>
      <c r="H254" s="37">
        <f t="shared" si="41"/>
        <v>0</v>
      </c>
    </row>
    <row r="255" spans="1:8" ht="29.25" customHeight="1">
      <c r="A255" s="9">
        <v>714</v>
      </c>
      <c r="B255" s="12" t="s">
        <v>111</v>
      </c>
      <c r="C255" s="8" t="s">
        <v>123</v>
      </c>
      <c r="D255" s="8">
        <v>100</v>
      </c>
      <c r="E255" s="30" t="s">
        <v>115</v>
      </c>
      <c r="F255" s="37">
        <f>F256+F257</f>
        <v>3.258</v>
      </c>
      <c r="G255" s="37">
        <f t="shared" ref="G255:H255" si="42">G256+G257</f>
        <v>0</v>
      </c>
      <c r="H255" s="37">
        <f t="shared" si="42"/>
        <v>0</v>
      </c>
    </row>
    <row r="256" spans="1:8" ht="19.5" customHeight="1">
      <c r="A256" s="9">
        <v>714</v>
      </c>
      <c r="B256" s="12" t="s">
        <v>111</v>
      </c>
      <c r="C256" s="8" t="s">
        <v>123</v>
      </c>
      <c r="D256" s="8">
        <v>111</v>
      </c>
      <c r="E256" s="35" t="s">
        <v>116</v>
      </c>
      <c r="F256" s="10">
        <v>2.5019999999999998</v>
      </c>
      <c r="G256" s="10">
        <v>0</v>
      </c>
      <c r="H256" s="10">
        <v>0</v>
      </c>
    </row>
    <row r="257" spans="1:8" ht="52">
      <c r="A257" s="9">
        <v>714</v>
      </c>
      <c r="B257" s="12" t="s">
        <v>111</v>
      </c>
      <c r="C257" s="8" t="s">
        <v>123</v>
      </c>
      <c r="D257" s="8">
        <v>119</v>
      </c>
      <c r="E257" s="35" t="s">
        <v>117</v>
      </c>
      <c r="F257" s="10">
        <v>0.75600000000000001</v>
      </c>
      <c r="G257" s="10">
        <v>0</v>
      </c>
      <c r="H257" s="10">
        <v>0</v>
      </c>
    </row>
    <row r="258" spans="1:8" ht="26">
      <c r="A258" s="9">
        <v>714</v>
      </c>
      <c r="B258" s="12" t="s">
        <v>111</v>
      </c>
      <c r="C258" s="8">
        <v>9950000000</v>
      </c>
      <c r="D258" s="8"/>
      <c r="E258" s="7" t="s">
        <v>66</v>
      </c>
      <c r="F258" s="10">
        <f t="shared" ref="F258:H262" si="43">F259</f>
        <v>325.70600000000002</v>
      </c>
      <c r="G258" s="10">
        <f t="shared" si="43"/>
        <v>0</v>
      </c>
      <c r="H258" s="10">
        <f t="shared" si="43"/>
        <v>0</v>
      </c>
    </row>
    <row r="259" spans="1:8" ht="39">
      <c r="A259" s="9">
        <v>714</v>
      </c>
      <c r="B259" s="12" t="s">
        <v>111</v>
      </c>
      <c r="C259" s="8">
        <v>9950010680</v>
      </c>
      <c r="D259" s="8"/>
      <c r="E259" s="7" t="s">
        <v>125</v>
      </c>
      <c r="F259" s="10">
        <f t="shared" si="43"/>
        <v>325.70600000000002</v>
      </c>
      <c r="G259" s="10">
        <f t="shared" si="43"/>
        <v>0</v>
      </c>
      <c r="H259" s="10">
        <f t="shared" si="43"/>
        <v>0</v>
      </c>
    </row>
    <row r="260" spans="1:8" ht="79.5" customHeight="1">
      <c r="A260" s="9">
        <v>714</v>
      </c>
      <c r="B260" s="12" t="s">
        <v>111</v>
      </c>
      <c r="C260" s="8">
        <v>9950010680</v>
      </c>
      <c r="D260" s="8">
        <v>100</v>
      </c>
      <c r="E260" s="7" t="s">
        <v>114</v>
      </c>
      <c r="F260" s="10">
        <f>F262+F263</f>
        <v>325.70600000000002</v>
      </c>
      <c r="G260" s="10">
        <f t="shared" ref="G260:H260" si="44">G262+G263</f>
        <v>0</v>
      </c>
      <c r="H260" s="10">
        <f t="shared" si="44"/>
        <v>0</v>
      </c>
    </row>
    <row r="261" spans="1:8" ht="26">
      <c r="A261" s="9">
        <v>714</v>
      </c>
      <c r="B261" s="12" t="s">
        <v>111</v>
      </c>
      <c r="C261" s="8">
        <v>9950010680</v>
      </c>
      <c r="D261" s="8">
        <v>110</v>
      </c>
      <c r="E261" s="7" t="s">
        <v>115</v>
      </c>
      <c r="F261" s="10">
        <f>F262+F263</f>
        <v>325.70600000000002</v>
      </c>
      <c r="G261" s="10">
        <f t="shared" ref="G261:H261" si="45">G262+G263</f>
        <v>0</v>
      </c>
      <c r="H261" s="10">
        <f t="shared" si="45"/>
        <v>0</v>
      </c>
    </row>
    <row r="262" spans="1:8">
      <c r="A262" s="9">
        <v>714</v>
      </c>
      <c r="B262" s="12" t="s">
        <v>111</v>
      </c>
      <c r="C262" s="8">
        <v>9950010680</v>
      </c>
      <c r="D262" s="8">
        <v>111</v>
      </c>
      <c r="E262" s="7" t="s">
        <v>116</v>
      </c>
      <c r="F262" s="10">
        <v>250.15799999999999</v>
      </c>
      <c r="G262" s="10">
        <f t="shared" si="43"/>
        <v>0</v>
      </c>
      <c r="H262" s="10">
        <f t="shared" si="43"/>
        <v>0</v>
      </c>
    </row>
    <row r="263" spans="1:8" ht="52">
      <c r="A263" s="9">
        <v>714</v>
      </c>
      <c r="B263" s="12" t="s">
        <v>111</v>
      </c>
      <c r="C263" s="8">
        <v>9950010680</v>
      </c>
      <c r="D263" s="8">
        <v>119</v>
      </c>
      <c r="E263" s="25" t="s">
        <v>117</v>
      </c>
      <c r="F263" s="10">
        <v>75.548000000000002</v>
      </c>
      <c r="G263" s="10">
        <v>0</v>
      </c>
      <c r="H263" s="10">
        <v>0</v>
      </c>
    </row>
    <row r="264" spans="1:8">
      <c r="A264" s="9">
        <v>714</v>
      </c>
      <c r="B264" s="7">
        <v>1000</v>
      </c>
      <c r="C264" s="8"/>
      <c r="D264" s="8"/>
      <c r="E264" s="7" t="s">
        <v>126</v>
      </c>
      <c r="F264" s="10">
        <f t="shared" ref="F264:H265" si="46">F265</f>
        <v>44</v>
      </c>
      <c r="G264" s="10">
        <f t="shared" si="46"/>
        <v>0</v>
      </c>
      <c r="H264" s="10">
        <f t="shared" si="46"/>
        <v>0</v>
      </c>
    </row>
    <row r="265" spans="1:8">
      <c r="A265" s="9">
        <v>714</v>
      </c>
      <c r="B265" s="7">
        <v>1003</v>
      </c>
      <c r="C265" s="8"/>
      <c r="D265" s="8"/>
      <c r="E265" s="7" t="s">
        <v>127</v>
      </c>
      <c r="F265" s="10">
        <f t="shared" si="46"/>
        <v>44</v>
      </c>
      <c r="G265" s="10">
        <f t="shared" si="46"/>
        <v>0</v>
      </c>
      <c r="H265" s="10">
        <f t="shared" si="46"/>
        <v>0</v>
      </c>
    </row>
    <row r="266" spans="1:8" ht="28.5" customHeight="1">
      <c r="A266" s="9">
        <v>714</v>
      </c>
      <c r="B266" s="12" t="s">
        <v>128</v>
      </c>
      <c r="C266" s="8">
        <v>9900000000</v>
      </c>
      <c r="D266" s="8"/>
      <c r="E266" s="7" t="s">
        <v>26</v>
      </c>
      <c r="F266" s="10">
        <f>F267</f>
        <v>44</v>
      </c>
      <c r="G266" s="10">
        <f>G267</f>
        <v>0</v>
      </c>
      <c r="H266" s="10">
        <f>H267</f>
        <v>0</v>
      </c>
    </row>
    <row r="267" spans="1:8" ht="11.25" customHeight="1">
      <c r="A267" s="44">
        <v>714</v>
      </c>
      <c r="B267" s="41">
        <v>1003</v>
      </c>
      <c r="C267" s="42">
        <v>9940000000</v>
      </c>
      <c r="D267" s="42"/>
      <c r="E267" s="41" t="s">
        <v>47</v>
      </c>
      <c r="F267" s="40">
        <f>F269</f>
        <v>44</v>
      </c>
      <c r="G267" s="40">
        <f>G269</f>
        <v>0</v>
      </c>
      <c r="H267" s="40">
        <f>H269</f>
        <v>0</v>
      </c>
    </row>
    <row r="268" spans="1:8" ht="26.25" customHeight="1">
      <c r="A268" s="45"/>
      <c r="B268" s="41"/>
      <c r="C268" s="42"/>
      <c r="D268" s="42"/>
      <c r="E268" s="41"/>
      <c r="F268" s="40"/>
      <c r="G268" s="40"/>
      <c r="H268" s="40"/>
    </row>
    <row r="269" spans="1:8" ht="0.75" customHeight="1">
      <c r="A269" s="9"/>
      <c r="B269" s="41">
        <v>1003</v>
      </c>
      <c r="C269" s="42">
        <v>9940040540</v>
      </c>
      <c r="D269" s="42"/>
      <c r="E269" s="43" t="s">
        <v>129</v>
      </c>
      <c r="F269" s="40">
        <f>F271</f>
        <v>44</v>
      </c>
      <c r="G269" s="40">
        <f t="shared" ref="G269:H269" si="47">G271</f>
        <v>0</v>
      </c>
      <c r="H269" s="40">
        <f t="shared" si="47"/>
        <v>0</v>
      </c>
    </row>
    <row r="270" spans="1:8" ht="27.75" customHeight="1">
      <c r="A270" s="9">
        <v>714</v>
      </c>
      <c r="B270" s="41"/>
      <c r="C270" s="42"/>
      <c r="D270" s="42"/>
      <c r="E270" s="43"/>
      <c r="F270" s="40"/>
      <c r="G270" s="40"/>
      <c r="H270" s="40"/>
    </row>
    <row r="271" spans="1:8" ht="27.75" customHeight="1">
      <c r="A271" s="9">
        <v>714</v>
      </c>
      <c r="B271" s="7">
        <v>1003</v>
      </c>
      <c r="C271" s="8">
        <v>9940040540</v>
      </c>
      <c r="D271" s="8">
        <v>300</v>
      </c>
      <c r="E271" s="35" t="s">
        <v>130</v>
      </c>
      <c r="F271" s="10">
        <f>F273</f>
        <v>44</v>
      </c>
      <c r="G271" s="10">
        <f>G273</f>
        <v>0</v>
      </c>
      <c r="H271" s="10">
        <f>H273</f>
        <v>0</v>
      </c>
    </row>
    <row r="272" spans="1:8" ht="26">
      <c r="A272" s="9">
        <v>714</v>
      </c>
      <c r="B272" s="7">
        <v>1003</v>
      </c>
      <c r="C272" s="8">
        <v>9940040540</v>
      </c>
      <c r="D272" s="8">
        <v>320</v>
      </c>
      <c r="E272" s="35" t="s">
        <v>131</v>
      </c>
      <c r="F272" s="10">
        <f>F273</f>
        <v>44</v>
      </c>
      <c r="G272" s="10">
        <f t="shared" ref="G272:H272" si="48">G273</f>
        <v>0</v>
      </c>
      <c r="H272" s="10">
        <f t="shared" si="48"/>
        <v>0</v>
      </c>
    </row>
    <row r="273" spans="1:8" ht="39">
      <c r="A273" s="9">
        <v>714</v>
      </c>
      <c r="B273" s="7">
        <v>1003</v>
      </c>
      <c r="C273" s="8">
        <v>9940040540</v>
      </c>
      <c r="D273" s="8">
        <v>321</v>
      </c>
      <c r="E273" s="7" t="s">
        <v>132</v>
      </c>
      <c r="F273" s="10">
        <v>44</v>
      </c>
      <c r="G273" s="10">
        <v>0</v>
      </c>
      <c r="H273" s="10">
        <v>0</v>
      </c>
    </row>
    <row r="274" spans="1:8" ht="26">
      <c r="A274" s="9">
        <v>714</v>
      </c>
      <c r="B274" s="7">
        <v>1300</v>
      </c>
      <c r="C274" s="8" t="s">
        <v>133</v>
      </c>
      <c r="D274" s="8"/>
      <c r="E274" s="7" t="s">
        <v>134</v>
      </c>
      <c r="F274" s="10">
        <f t="shared" ref="F274:H279" si="49">F275</f>
        <v>0.36299999999999999</v>
      </c>
      <c r="G274" s="10">
        <f t="shared" si="49"/>
        <v>0</v>
      </c>
      <c r="H274" s="10">
        <f t="shared" si="49"/>
        <v>0</v>
      </c>
    </row>
    <row r="275" spans="1:8" ht="26">
      <c r="A275" s="9">
        <v>714</v>
      </c>
      <c r="B275" s="7">
        <v>1301</v>
      </c>
      <c r="C275" s="8"/>
      <c r="D275" s="8"/>
      <c r="E275" s="7" t="s">
        <v>135</v>
      </c>
      <c r="F275" s="10">
        <f t="shared" si="49"/>
        <v>0.36299999999999999</v>
      </c>
      <c r="G275" s="10">
        <f t="shared" si="49"/>
        <v>0</v>
      </c>
      <c r="H275" s="10">
        <f t="shared" si="49"/>
        <v>0</v>
      </c>
    </row>
    <row r="276" spans="1:8" ht="26">
      <c r="A276" s="9">
        <v>714</v>
      </c>
      <c r="B276" s="12" t="s">
        <v>136</v>
      </c>
      <c r="C276" s="8">
        <v>9900000000</v>
      </c>
      <c r="D276" s="8"/>
      <c r="E276" s="7" t="s">
        <v>26</v>
      </c>
      <c r="F276" s="10">
        <f t="shared" si="49"/>
        <v>0.36299999999999999</v>
      </c>
      <c r="G276" s="10">
        <f t="shared" si="49"/>
        <v>0</v>
      </c>
      <c r="H276" s="10">
        <f t="shared" si="49"/>
        <v>0</v>
      </c>
    </row>
    <row r="277" spans="1:8" ht="39">
      <c r="A277" s="9">
        <v>714</v>
      </c>
      <c r="B277" s="12" t="s">
        <v>136</v>
      </c>
      <c r="C277" s="8">
        <v>9940000000</v>
      </c>
      <c r="D277" s="8"/>
      <c r="E277" s="7" t="s">
        <v>137</v>
      </c>
      <c r="F277" s="10">
        <f t="shared" si="49"/>
        <v>0.36299999999999999</v>
      </c>
      <c r="G277" s="10">
        <f t="shared" si="49"/>
        <v>0</v>
      </c>
      <c r="H277" s="10">
        <f t="shared" si="49"/>
        <v>0</v>
      </c>
    </row>
    <row r="278" spans="1:8" ht="39">
      <c r="A278" s="9">
        <v>714</v>
      </c>
      <c r="B278" s="7">
        <v>1301</v>
      </c>
      <c r="C278" s="8">
        <v>9940040120</v>
      </c>
      <c r="D278" s="8"/>
      <c r="E278" s="7" t="s">
        <v>138</v>
      </c>
      <c r="F278" s="10">
        <f t="shared" si="49"/>
        <v>0.36299999999999999</v>
      </c>
      <c r="G278" s="10">
        <f t="shared" si="49"/>
        <v>0</v>
      </c>
      <c r="H278" s="10">
        <f t="shared" si="49"/>
        <v>0</v>
      </c>
    </row>
    <row r="279" spans="1:8" ht="26">
      <c r="A279" s="9">
        <v>714</v>
      </c>
      <c r="B279" s="7">
        <v>1301</v>
      </c>
      <c r="C279" s="8">
        <v>9940040120</v>
      </c>
      <c r="D279" s="8">
        <v>700</v>
      </c>
      <c r="E279" s="7" t="s">
        <v>139</v>
      </c>
      <c r="F279" s="10">
        <f t="shared" si="49"/>
        <v>0.36299999999999999</v>
      </c>
      <c r="G279" s="10">
        <f t="shared" si="49"/>
        <v>0</v>
      </c>
      <c r="H279" s="10">
        <f t="shared" si="49"/>
        <v>0</v>
      </c>
    </row>
    <row r="280" spans="1:8">
      <c r="A280" s="9">
        <v>714</v>
      </c>
      <c r="B280" s="7">
        <v>1301</v>
      </c>
      <c r="C280" s="8">
        <v>9940040120</v>
      </c>
      <c r="D280" s="8">
        <v>730</v>
      </c>
      <c r="E280" s="7" t="s">
        <v>140</v>
      </c>
      <c r="F280" s="10">
        <v>0.36299999999999999</v>
      </c>
      <c r="G280" s="10">
        <v>0</v>
      </c>
      <c r="H280" s="10">
        <v>0</v>
      </c>
    </row>
    <row r="281" spans="1:8">
      <c r="A281" s="9"/>
      <c r="B281" s="13"/>
      <c r="C281" s="8"/>
      <c r="D281" s="8"/>
      <c r="E281" s="7" t="s">
        <v>141</v>
      </c>
      <c r="F281" s="10">
        <f>F24+F110+F127+F144+F165+F223+F264+F274</f>
        <v>8950.7329999999984</v>
      </c>
      <c r="G281" s="10">
        <f>G24+G110+G127+G144+G165+G223+G264+G274</f>
        <v>6075.7000000000016</v>
      </c>
      <c r="H281" s="10">
        <f>H24+H110+H127+H144+H165+H223+H264+H274</f>
        <v>6041.68</v>
      </c>
    </row>
    <row r="282" spans="1:8">
      <c r="F282" s="38"/>
    </row>
    <row r="289" spans="6:6">
      <c r="F289" s="39"/>
    </row>
  </sheetData>
  <mergeCells count="317">
    <mergeCell ref="B21:H21"/>
    <mergeCell ref="A29:A31"/>
    <mergeCell ref="B29:B31"/>
    <mergeCell ref="C29:C31"/>
    <mergeCell ref="D29:D31"/>
    <mergeCell ref="E29:E31"/>
    <mergeCell ref="F29:F31"/>
    <mergeCell ref="G29:G31"/>
    <mergeCell ref="H29:H31"/>
    <mergeCell ref="G34:G35"/>
    <mergeCell ref="H34:H35"/>
    <mergeCell ref="A44:A45"/>
    <mergeCell ref="B44:B45"/>
    <mergeCell ref="C44:C45"/>
    <mergeCell ref="D44:D45"/>
    <mergeCell ref="E44:E45"/>
    <mergeCell ref="F44:F45"/>
    <mergeCell ref="G44:G45"/>
    <mergeCell ref="H44:H45"/>
    <mergeCell ref="A34:A35"/>
    <mergeCell ref="B34:B35"/>
    <mergeCell ref="C34:C35"/>
    <mergeCell ref="D34:D35"/>
    <mergeCell ref="E34:E35"/>
    <mergeCell ref="F34:F35"/>
    <mergeCell ref="H46:H47"/>
    <mergeCell ref="A48:A49"/>
    <mergeCell ref="B48:B49"/>
    <mergeCell ref="C48:C49"/>
    <mergeCell ref="D48:D49"/>
    <mergeCell ref="E48:E49"/>
    <mergeCell ref="F48:F49"/>
    <mergeCell ref="G48:G49"/>
    <mergeCell ref="H48:H49"/>
    <mergeCell ref="B46:B47"/>
    <mergeCell ref="C46:C47"/>
    <mergeCell ref="D46:D47"/>
    <mergeCell ref="E46:E47"/>
    <mergeCell ref="F46:F47"/>
    <mergeCell ref="G46:G47"/>
    <mergeCell ref="H57:H58"/>
    <mergeCell ref="B59:B60"/>
    <mergeCell ref="C59:C60"/>
    <mergeCell ref="D59:D60"/>
    <mergeCell ref="E59:E60"/>
    <mergeCell ref="F59:F60"/>
    <mergeCell ref="G59:G60"/>
    <mergeCell ref="H59:H60"/>
    <mergeCell ref="B57:B58"/>
    <mergeCell ref="C57:C58"/>
    <mergeCell ref="D57:D58"/>
    <mergeCell ref="E57:E58"/>
    <mergeCell ref="F57:F58"/>
    <mergeCell ref="G57:G58"/>
    <mergeCell ref="G84:G85"/>
    <mergeCell ref="H84:H85"/>
    <mergeCell ref="A86:A87"/>
    <mergeCell ref="B86:B87"/>
    <mergeCell ref="C86:C87"/>
    <mergeCell ref="D86:D87"/>
    <mergeCell ref="E86:E87"/>
    <mergeCell ref="F86:F87"/>
    <mergeCell ref="G86:G87"/>
    <mergeCell ref="H86:H87"/>
    <mergeCell ref="A84:A85"/>
    <mergeCell ref="B84:B85"/>
    <mergeCell ref="C84:C85"/>
    <mergeCell ref="D84:D85"/>
    <mergeCell ref="E84:E85"/>
    <mergeCell ref="F84:F85"/>
    <mergeCell ref="A103:A105"/>
    <mergeCell ref="B103:B105"/>
    <mergeCell ref="C103:C105"/>
    <mergeCell ref="D103:D105"/>
    <mergeCell ref="E103:E105"/>
    <mergeCell ref="F103:F105"/>
    <mergeCell ref="G94:G95"/>
    <mergeCell ref="H94:H95"/>
    <mergeCell ref="A96:A97"/>
    <mergeCell ref="B96:B97"/>
    <mergeCell ref="C96:C97"/>
    <mergeCell ref="D96:D97"/>
    <mergeCell ref="E96:E97"/>
    <mergeCell ref="F96:F97"/>
    <mergeCell ref="G96:G97"/>
    <mergeCell ref="H96:H97"/>
    <mergeCell ref="A94:A95"/>
    <mergeCell ref="B94:B95"/>
    <mergeCell ref="C94:C95"/>
    <mergeCell ref="D94:D95"/>
    <mergeCell ref="E94:E95"/>
    <mergeCell ref="F94:F95"/>
    <mergeCell ref="G103:G105"/>
    <mergeCell ref="H103:H105"/>
    <mergeCell ref="B107:B108"/>
    <mergeCell ref="C107:C108"/>
    <mergeCell ref="D107:D108"/>
    <mergeCell ref="E107:E108"/>
    <mergeCell ref="F107:F108"/>
    <mergeCell ref="G107:G108"/>
    <mergeCell ref="H107:H108"/>
    <mergeCell ref="G114:G115"/>
    <mergeCell ref="H114:H115"/>
    <mergeCell ref="A116:A118"/>
    <mergeCell ref="B116:B118"/>
    <mergeCell ref="C116:C118"/>
    <mergeCell ref="D116:D118"/>
    <mergeCell ref="E116:E118"/>
    <mergeCell ref="F116:F118"/>
    <mergeCell ref="G116:G118"/>
    <mergeCell ref="H116:H118"/>
    <mergeCell ref="A114:A115"/>
    <mergeCell ref="B114:B115"/>
    <mergeCell ref="C114:C115"/>
    <mergeCell ref="D114:D115"/>
    <mergeCell ref="E114:E115"/>
    <mergeCell ref="F114:F115"/>
    <mergeCell ref="G124:G125"/>
    <mergeCell ref="H124:H125"/>
    <mergeCell ref="A127:A128"/>
    <mergeCell ref="B127:B128"/>
    <mergeCell ref="C127:C128"/>
    <mergeCell ref="D127:D128"/>
    <mergeCell ref="E127:E128"/>
    <mergeCell ref="F127:F128"/>
    <mergeCell ref="G127:G128"/>
    <mergeCell ref="H127:H128"/>
    <mergeCell ref="A124:A125"/>
    <mergeCell ref="B124:B125"/>
    <mergeCell ref="C124:C125"/>
    <mergeCell ref="D124:D125"/>
    <mergeCell ref="E124:E125"/>
    <mergeCell ref="F124:F125"/>
    <mergeCell ref="H132:H133"/>
    <mergeCell ref="A148:A149"/>
    <mergeCell ref="B148:B149"/>
    <mergeCell ref="C148:C149"/>
    <mergeCell ref="D148:D149"/>
    <mergeCell ref="E148:E149"/>
    <mergeCell ref="F148:F149"/>
    <mergeCell ref="G148:G149"/>
    <mergeCell ref="H148:H149"/>
    <mergeCell ref="B132:B133"/>
    <mergeCell ref="C132:C133"/>
    <mergeCell ref="D132:D133"/>
    <mergeCell ref="E132:E133"/>
    <mergeCell ref="F132:F133"/>
    <mergeCell ref="G132:G133"/>
    <mergeCell ref="G160:G161"/>
    <mergeCell ref="H160:H161"/>
    <mergeCell ref="A162:A163"/>
    <mergeCell ref="B162:B163"/>
    <mergeCell ref="C162:C163"/>
    <mergeCell ref="D162:D163"/>
    <mergeCell ref="E162:E163"/>
    <mergeCell ref="F162:F163"/>
    <mergeCell ref="G162:G163"/>
    <mergeCell ref="H162:H163"/>
    <mergeCell ref="A160:A161"/>
    <mergeCell ref="B160:B161"/>
    <mergeCell ref="C160:C161"/>
    <mergeCell ref="D160:D161"/>
    <mergeCell ref="E160:E161"/>
    <mergeCell ref="F160:F161"/>
    <mergeCell ref="G169:G170"/>
    <mergeCell ref="H169:H170"/>
    <mergeCell ref="A171:A172"/>
    <mergeCell ref="B171:B172"/>
    <mergeCell ref="C171:C172"/>
    <mergeCell ref="D171:D172"/>
    <mergeCell ref="E171:E172"/>
    <mergeCell ref="F171:F172"/>
    <mergeCell ref="G171:G172"/>
    <mergeCell ref="H171:H172"/>
    <mergeCell ref="A169:A170"/>
    <mergeCell ref="B169:B170"/>
    <mergeCell ref="C169:C170"/>
    <mergeCell ref="D169:D170"/>
    <mergeCell ref="E169:E170"/>
    <mergeCell ref="F169:F170"/>
    <mergeCell ref="A184:A185"/>
    <mergeCell ref="B184:B185"/>
    <mergeCell ref="C184:C185"/>
    <mergeCell ref="D184:D185"/>
    <mergeCell ref="E184:E185"/>
    <mergeCell ref="F184:F185"/>
    <mergeCell ref="G173:G174"/>
    <mergeCell ref="H173:H174"/>
    <mergeCell ref="A182:A183"/>
    <mergeCell ref="B182:B183"/>
    <mergeCell ref="C182:C183"/>
    <mergeCell ref="D182:D183"/>
    <mergeCell ref="E182:E183"/>
    <mergeCell ref="F182:F183"/>
    <mergeCell ref="G182:G183"/>
    <mergeCell ref="H182:H183"/>
    <mergeCell ref="A173:A174"/>
    <mergeCell ref="B173:B174"/>
    <mergeCell ref="C173:C174"/>
    <mergeCell ref="D173:D174"/>
    <mergeCell ref="E173:E174"/>
    <mergeCell ref="F173:F174"/>
    <mergeCell ref="G184:G185"/>
    <mergeCell ref="H184:H185"/>
    <mergeCell ref="B186:B187"/>
    <mergeCell ref="C186:C187"/>
    <mergeCell ref="D186:D187"/>
    <mergeCell ref="E186:E187"/>
    <mergeCell ref="F186:F187"/>
    <mergeCell ref="G186:G187"/>
    <mergeCell ref="H186:H187"/>
    <mergeCell ref="H188:H189"/>
    <mergeCell ref="B190:B191"/>
    <mergeCell ref="C190:C191"/>
    <mergeCell ref="D190:D191"/>
    <mergeCell ref="E190:E191"/>
    <mergeCell ref="F190:F191"/>
    <mergeCell ref="G190:G191"/>
    <mergeCell ref="H190:H191"/>
    <mergeCell ref="B188:B189"/>
    <mergeCell ref="C188:C189"/>
    <mergeCell ref="D188:D189"/>
    <mergeCell ref="E188:E189"/>
    <mergeCell ref="F188:F189"/>
    <mergeCell ref="G188:G189"/>
    <mergeCell ref="H193:H194"/>
    <mergeCell ref="B195:B196"/>
    <mergeCell ref="C195:C196"/>
    <mergeCell ref="D195:D196"/>
    <mergeCell ref="E195:E196"/>
    <mergeCell ref="F195:F196"/>
    <mergeCell ref="G195:G196"/>
    <mergeCell ref="H195:H196"/>
    <mergeCell ref="B193:B194"/>
    <mergeCell ref="C193:C194"/>
    <mergeCell ref="D193:D194"/>
    <mergeCell ref="E193:E194"/>
    <mergeCell ref="F193:F194"/>
    <mergeCell ref="G193:G194"/>
    <mergeCell ref="H197:H198"/>
    <mergeCell ref="A207:A208"/>
    <mergeCell ref="B207:B208"/>
    <mergeCell ref="C207:C208"/>
    <mergeCell ref="D207:D208"/>
    <mergeCell ref="E207:E208"/>
    <mergeCell ref="F207:F208"/>
    <mergeCell ref="G207:G208"/>
    <mergeCell ref="H207:H208"/>
    <mergeCell ref="B197:B198"/>
    <mergeCell ref="C197:C198"/>
    <mergeCell ref="D197:D198"/>
    <mergeCell ref="E197:E198"/>
    <mergeCell ref="F197:F198"/>
    <mergeCell ref="G197:G198"/>
    <mergeCell ref="G209:G210"/>
    <mergeCell ref="H209:H210"/>
    <mergeCell ref="A218:A219"/>
    <mergeCell ref="B218:B219"/>
    <mergeCell ref="C218:C219"/>
    <mergeCell ref="D218:D219"/>
    <mergeCell ref="E218:E219"/>
    <mergeCell ref="F218:F219"/>
    <mergeCell ref="G218:G219"/>
    <mergeCell ref="H218:H219"/>
    <mergeCell ref="A209:A210"/>
    <mergeCell ref="B209:B210"/>
    <mergeCell ref="C209:C210"/>
    <mergeCell ref="D209:D210"/>
    <mergeCell ref="E209:E210"/>
    <mergeCell ref="F209:F210"/>
    <mergeCell ref="G220:G221"/>
    <mergeCell ref="H220:H221"/>
    <mergeCell ref="A239:A240"/>
    <mergeCell ref="B239:B240"/>
    <mergeCell ref="C239:C240"/>
    <mergeCell ref="D239:D240"/>
    <mergeCell ref="E239:E240"/>
    <mergeCell ref="F239:F240"/>
    <mergeCell ref="G239:G240"/>
    <mergeCell ref="H239:H240"/>
    <mergeCell ref="A220:A221"/>
    <mergeCell ref="B220:B221"/>
    <mergeCell ref="C220:C221"/>
    <mergeCell ref="D220:D221"/>
    <mergeCell ref="E220:E221"/>
    <mergeCell ref="F220:F221"/>
    <mergeCell ref="A267:A268"/>
    <mergeCell ref="B267:B268"/>
    <mergeCell ref="C267:C268"/>
    <mergeCell ref="D267:D268"/>
    <mergeCell ref="E267:E268"/>
    <mergeCell ref="F267:F268"/>
    <mergeCell ref="G241:G242"/>
    <mergeCell ref="H241:H242"/>
    <mergeCell ref="A245:A246"/>
    <mergeCell ref="B245:B246"/>
    <mergeCell ref="C245:C246"/>
    <mergeCell ref="D245:D246"/>
    <mergeCell ref="E245:E246"/>
    <mergeCell ref="F245:F246"/>
    <mergeCell ref="G245:G246"/>
    <mergeCell ref="H245:H246"/>
    <mergeCell ref="A241:A242"/>
    <mergeCell ref="B241:B242"/>
    <mergeCell ref="C241:C242"/>
    <mergeCell ref="D241:D242"/>
    <mergeCell ref="E241:E242"/>
    <mergeCell ref="F241:F242"/>
    <mergeCell ref="G267:G268"/>
    <mergeCell ref="H267:H268"/>
    <mergeCell ref="B269:B270"/>
    <mergeCell ref="C269:C270"/>
    <mergeCell ref="D269:D270"/>
    <mergeCell ref="E269:E270"/>
    <mergeCell ref="F269:F270"/>
    <mergeCell ref="G269:G270"/>
    <mergeCell ref="H269:H270"/>
  </mergeCells>
  <pageMargins left="0.51181102362204722" right="0.11811023622047245" top="0.15748031496062992" bottom="0.15748031496062992" header="0.31496062992125984" footer="0.31496062992125984"/>
  <pageSetup paperSize="9" scale="90" orientation="portrait" copies="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 (вед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Специалист</cp:lastModifiedBy>
  <cp:lastPrinted>2023-12-18T08:20:47Z</cp:lastPrinted>
  <dcterms:created xsi:type="dcterms:W3CDTF">2023-12-15T13:40:43Z</dcterms:created>
  <dcterms:modified xsi:type="dcterms:W3CDTF">2023-12-18T08:20:52Z</dcterms:modified>
</cp:coreProperties>
</file>